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20" yWindow="30" windowWidth="19320" windowHeight="11760"/>
  </bookViews>
  <sheets>
    <sheet name="Личка, группы" sheetId="2" r:id="rId1"/>
    <sheet name="Личка, сетка" sheetId="17" r:id="rId2"/>
    <sheet name="Команды" sheetId="19" r:id="rId3"/>
  </sheets>
  <definedNames>
    <definedName name="_xlnm.Print_Area" localSheetId="2">Команды!$B$2:$AN$39</definedName>
    <definedName name="_xlnm.Print_Area" localSheetId="0">'Личка, группы'!$C$1:$CY$70</definedName>
  </definedNames>
  <calcPr calcId="144525"/>
</workbook>
</file>

<file path=xl/calcChain.xml><?xml version="1.0" encoding="utf-8"?>
<calcChain xmlns="http://schemas.openxmlformats.org/spreadsheetml/2006/main">
  <c r="BV26" i="2" l="1"/>
  <c r="AF33" i="19" l="1"/>
  <c r="AC29" i="19" s="1"/>
  <c r="Z21" i="19" s="1"/>
  <c r="H33" i="19"/>
  <c r="K29" i="19" s="1"/>
  <c r="AF32" i="19"/>
  <c r="H32" i="19"/>
  <c r="AF25" i="19"/>
  <c r="H25" i="19"/>
  <c r="AF24" i="19"/>
  <c r="H24" i="19"/>
  <c r="K28" i="19" s="1"/>
  <c r="AF17" i="19"/>
  <c r="H17" i="19"/>
  <c r="K13" i="19" s="1"/>
  <c r="AF16" i="19"/>
  <c r="AC13" i="19" s="1"/>
  <c r="H16" i="19"/>
  <c r="AF9" i="19"/>
  <c r="H9" i="19"/>
  <c r="AF8" i="19"/>
  <c r="AC12" i="19" s="1"/>
  <c r="Z20" i="19" s="1"/>
  <c r="H8" i="19"/>
  <c r="K12" i="19" s="1"/>
  <c r="N20" i="19" s="1"/>
  <c r="AC28" i="19" l="1"/>
  <c r="X20" i="19"/>
  <c r="N21" i="19"/>
  <c r="R20" i="19"/>
  <c r="R17" i="2"/>
  <c r="O19" i="2" s="1"/>
  <c r="R11" i="2"/>
  <c r="F19" i="2" s="1"/>
  <c r="L19" i="2"/>
  <c r="I19" i="2"/>
  <c r="BM58" i="2" l="1"/>
  <c r="BL58" i="2"/>
  <c r="BJ58" i="2"/>
  <c r="BI58" i="2"/>
  <c r="BG58" i="2"/>
  <c r="BF58" i="2"/>
  <c r="BD58" i="2"/>
  <c r="BN57" i="2"/>
  <c r="BK59" i="2" s="1"/>
  <c r="BJ56" i="2"/>
  <c r="BI56" i="2"/>
  <c r="BG56" i="2"/>
  <c r="BF56" i="2"/>
  <c r="BD56" i="2"/>
  <c r="BN55" i="2"/>
  <c r="BH59" i="2" s="1"/>
  <c r="BK55" i="2"/>
  <c r="BH57" i="2" s="1"/>
  <c r="BG54" i="2"/>
  <c r="BF54" i="2"/>
  <c r="BD54" i="2"/>
  <c r="BN53" i="2"/>
  <c r="BE59" i="2" s="1"/>
  <c r="BK53" i="2"/>
  <c r="BE57" i="2" s="1"/>
  <c r="BH53" i="2"/>
  <c r="BE55" i="2" s="1"/>
  <c r="BD52" i="2"/>
  <c r="N58" i="2"/>
  <c r="M58" i="2"/>
  <c r="K58" i="2"/>
  <c r="J58" i="2"/>
  <c r="H58" i="2"/>
  <c r="G58" i="2"/>
  <c r="E58" i="2"/>
  <c r="O57" i="2"/>
  <c r="L59" i="2" s="1"/>
  <c r="K56" i="2"/>
  <c r="J56" i="2"/>
  <c r="G56" i="2"/>
  <c r="E56" i="2"/>
  <c r="O55" i="2"/>
  <c r="I59" i="2" s="1"/>
  <c r="L55" i="2"/>
  <c r="I57" i="2" s="1"/>
  <c r="H54" i="2"/>
  <c r="G54" i="2"/>
  <c r="E54" i="2"/>
  <c r="O53" i="2"/>
  <c r="F59" i="2" s="1"/>
  <c r="L53" i="2"/>
  <c r="F57" i="2" s="1"/>
  <c r="I53" i="2"/>
  <c r="F55" i="2" s="1"/>
  <c r="E52" i="2"/>
  <c r="BP46" i="2"/>
  <c r="BQ45" i="2"/>
  <c r="BN47" i="2" s="1"/>
  <c r="BM44" i="2"/>
  <c r="BL44" i="2"/>
  <c r="BJ44" i="2"/>
  <c r="BI44" i="2"/>
  <c r="BG44" i="2"/>
  <c r="BF44" i="2"/>
  <c r="BD44" i="2"/>
  <c r="BQ43" i="2"/>
  <c r="BK47" i="2" s="1"/>
  <c r="BN43" i="2"/>
  <c r="BK45" i="2" s="1"/>
  <c r="BJ42" i="2"/>
  <c r="BI42" i="2"/>
  <c r="BG42" i="2"/>
  <c r="BF42" i="2"/>
  <c r="BD42" i="2"/>
  <c r="BQ41" i="2"/>
  <c r="BH47" i="2" s="1"/>
  <c r="BN41" i="2"/>
  <c r="BH45" i="2" s="1"/>
  <c r="BK41" i="2"/>
  <c r="BH43" i="2" s="1"/>
  <c r="BG40" i="2"/>
  <c r="BF40" i="2"/>
  <c r="BD40" i="2"/>
  <c r="BQ39" i="2"/>
  <c r="BE47" i="2" s="1"/>
  <c r="BN39" i="2"/>
  <c r="BE45" i="2" s="1"/>
  <c r="BK39" i="2"/>
  <c r="BE43" i="2" s="1"/>
  <c r="BH39" i="2"/>
  <c r="BE41" i="2" s="1"/>
  <c r="BD38" i="2"/>
  <c r="Q46" i="2"/>
  <c r="R45" i="2"/>
  <c r="O47" i="2" s="1"/>
  <c r="N44" i="2"/>
  <c r="M44" i="2"/>
  <c r="K44" i="2"/>
  <c r="J44" i="2"/>
  <c r="H44" i="2"/>
  <c r="G44" i="2"/>
  <c r="R43" i="2"/>
  <c r="L47" i="2" s="1"/>
  <c r="O43" i="2"/>
  <c r="L45" i="2" s="1"/>
  <c r="K42" i="2"/>
  <c r="J42" i="2"/>
  <c r="H42" i="2"/>
  <c r="G42" i="2"/>
  <c r="E42" i="2"/>
  <c r="R41" i="2"/>
  <c r="I47" i="2" s="1"/>
  <c r="O41" i="2"/>
  <c r="I45" i="2" s="1"/>
  <c r="L41" i="2"/>
  <c r="I43" i="2" s="1"/>
  <c r="H40" i="2"/>
  <c r="G40" i="2"/>
  <c r="E40" i="2"/>
  <c r="R39" i="2"/>
  <c r="F47" i="2" s="1"/>
  <c r="O39" i="2"/>
  <c r="F45" i="2" s="1"/>
  <c r="L39" i="2"/>
  <c r="F43" i="2" s="1"/>
  <c r="I39" i="2"/>
  <c r="F41" i="2" s="1"/>
  <c r="E38" i="2"/>
  <c r="BP32" i="2"/>
  <c r="BQ31" i="2"/>
  <c r="BN33" i="2" s="1"/>
  <c r="BM30" i="2"/>
  <c r="BL30" i="2"/>
  <c r="BJ30" i="2"/>
  <c r="BI30" i="2"/>
  <c r="BG30" i="2"/>
  <c r="BF30" i="2"/>
  <c r="BD30" i="2"/>
  <c r="BQ29" i="2"/>
  <c r="BK33" i="2" s="1"/>
  <c r="BN29" i="2"/>
  <c r="BK31" i="2" s="1"/>
  <c r="BJ28" i="2"/>
  <c r="BI28" i="2"/>
  <c r="BG28" i="2"/>
  <c r="BF28" i="2"/>
  <c r="BD28" i="2"/>
  <c r="BQ27" i="2"/>
  <c r="BH33" i="2" s="1"/>
  <c r="BN27" i="2"/>
  <c r="BH31" i="2" s="1"/>
  <c r="BK27" i="2"/>
  <c r="BH29" i="2" s="1"/>
  <c r="BG26" i="2"/>
  <c r="BF26" i="2"/>
  <c r="BQ25" i="2"/>
  <c r="BE33" i="2" s="1"/>
  <c r="BN25" i="2"/>
  <c r="BE31" i="2" s="1"/>
  <c r="BK25" i="2"/>
  <c r="BE29" i="2" s="1"/>
  <c r="BH25" i="2"/>
  <c r="BE27" i="2" s="1"/>
  <c r="BD24" i="2"/>
  <c r="Q32" i="2"/>
  <c r="R31" i="2"/>
  <c r="O33" i="2" s="1"/>
  <c r="N30" i="2"/>
  <c r="M30" i="2"/>
  <c r="K30" i="2"/>
  <c r="J30" i="2"/>
  <c r="H30" i="2"/>
  <c r="G30" i="2"/>
  <c r="E30" i="2"/>
  <c r="R29" i="2"/>
  <c r="L33" i="2" s="1"/>
  <c r="O29" i="2"/>
  <c r="L31" i="2" s="1"/>
  <c r="K28" i="2"/>
  <c r="J28" i="2"/>
  <c r="H28" i="2"/>
  <c r="G28" i="2"/>
  <c r="E28" i="2"/>
  <c r="R27" i="2"/>
  <c r="I33" i="2" s="1"/>
  <c r="O27" i="2"/>
  <c r="I31" i="2" s="1"/>
  <c r="L27" i="2"/>
  <c r="I29" i="2" s="1"/>
  <c r="F27" i="2"/>
  <c r="H26" i="2"/>
  <c r="G26" i="2"/>
  <c r="E26" i="2"/>
  <c r="R25" i="2"/>
  <c r="F33" i="2" s="1"/>
  <c r="O25" i="2"/>
  <c r="F31" i="2" s="1"/>
  <c r="L25" i="2"/>
  <c r="F29" i="2" s="1"/>
  <c r="I25" i="2"/>
  <c r="E24" i="2"/>
  <c r="BP18" i="2"/>
  <c r="BQ17" i="2"/>
  <c r="BN19" i="2" s="1"/>
  <c r="BM16" i="2"/>
  <c r="BL16" i="2"/>
  <c r="BJ16" i="2"/>
  <c r="BI16" i="2"/>
  <c r="BG16" i="2"/>
  <c r="BF16" i="2"/>
  <c r="BD16" i="2"/>
  <c r="BQ15" i="2"/>
  <c r="BK19" i="2" s="1"/>
  <c r="BN15" i="2"/>
  <c r="BK17" i="2" s="1"/>
  <c r="BJ14" i="2"/>
  <c r="BI14" i="2"/>
  <c r="BG14" i="2"/>
  <c r="BF14" i="2"/>
  <c r="BD14" i="2"/>
  <c r="BQ13" i="2"/>
  <c r="BH19" i="2" s="1"/>
  <c r="BN13" i="2"/>
  <c r="BH17" i="2" s="1"/>
  <c r="BK13" i="2"/>
  <c r="BH15" i="2" s="1"/>
  <c r="BG12" i="2"/>
  <c r="BF12" i="2"/>
  <c r="BD12" i="2"/>
  <c r="BQ11" i="2"/>
  <c r="BE19" i="2" s="1"/>
  <c r="BN11" i="2"/>
  <c r="BE17" i="2" s="1"/>
  <c r="BK11" i="2"/>
  <c r="BE15" i="2" s="1"/>
  <c r="BH11" i="2"/>
  <c r="BE13" i="2" s="1"/>
  <c r="BD10" i="2"/>
  <c r="L17" i="2" l="1"/>
  <c r="K16" i="2"/>
  <c r="F12" i="17" l="1"/>
  <c r="I20" i="17" s="1"/>
  <c r="X12" i="17"/>
  <c r="F13" i="17"/>
  <c r="X13" i="17"/>
  <c r="F28" i="17"/>
  <c r="X28" i="17"/>
  <c r="F29" i="17"/>
  <c r="X29" i="17"/>
  <c r="I21" i="17" l="1"/>
  <c r="M20" i="17" s="1"/>
  <c r="U21" i="17"/>
  <c r="U20" i="17"/>
  <c r="S20" i="17" l="1"/>
  <c r="CC118" i="2" l="1"/>
  <c r="CC116" i="2"/>
  <c r="CC114" i="2"/>
  <c r="CC112" i="2"/>
  <c r="CC110" i="2"/>
  <c r="CC108" i="2"/>
  <c r="CS107" i="2"/>
  <c r="CP107" i="2"/>
  <c r="CR118" i="2" s="1"/>
  <c r="CC104" i="2"/>
  <c r="CC102" i="2"/>
  <c r="CC100" i="2"/>
  <c r="CC98" i="2"/>
  <c r="CC96" i="2"/>
  <c r="CC94" i="2"/>
  <c r="CS93" i="2"/>
  <c r="CC90" i="2"/>
  <c r="CC88" i="2"/>
  <c r="CC86" i="2"/>
  <c r="CC84" i="2"/>
  <c r="CC82" i="2"/>
  <c r="CC80" i="2"/>
  <c r="CS79" i="2"/>
  <c r="CC76" i="2"/>
  <c r="CC74" i="2"/>
  <c r="CC72" i="2"/>
  <c r="CC70" i="2"/>
  <c r="CC68" i="2"/>
  <c r="CC66" i="2"/>
  <c r="CJ107" i="2"/>
  <c r="CP119" i="2" l="1"/>
  <c r="CP118" i="2"/>
  <c r="CP113" i="2"/>
  <c r="CL118" i="2"/>
  <c r="CJ118" i="2"/>
  <c r="CJ119" i="2"/>
  <c r="CL116" i="2"/>
  <c r="CJ110" i="2"/>
  <c r="CR112" i="2"/>
  <c r="CJ114" i="2"/>
  <c r="CM107" i="2"/>
  <c r="CO110" i="2" s="1"/>
  <c r="CJ115" i="2"/>
  <c r="CS114" i="2"/>
  <c r="CP114" i="2"/>
  <c r="CO108" i="2"/>
  <c r="CP110" i="2"/>
  <c r="CG107" i="2"/>
  <c r="CG115" i="2" s="1"/>
  <c r="CJ93" i="2"/>
  <c r="CL104" i="2" s="1"/>
  <c r="CU94" i="2"/>
  <c r="CS84" i="2"/>
  <c r="CS94" i="2"/>
  <c r="CU98" i="2"/>
  <c r="CS117" i="2"/>
  <c r="CS112" i="2"/>
  <c r="CU110" i="2"/>
  <c r="CS116" i="2"/>
  <c r="CU114" i="2"/>
  <c r="CS113" i="2"/>
  <c r="CU112" i="2"/>
  <c r="CS115" i="2"/>
  <c r="CS110" i="2"/>
  <c r="CM119" i="2"/>
  <c r="CS111" i="2"/>
  <c r="CU116" i="2"/>
  <c r="CL110" i="2"/>
  <c r="CR110" i="2"/>
  <c r="CJ111" i="2"/>
  <c r="CP112" i="2"/>
  <c r="CL114" i="2"/>
  <c r="CP115" i="2"/>
  <c r="CJ116" i="2"/>
  <c r="CJ117" i="2"/>
  <c r="CP111" i="2"/>
  <c r="CR114" i="2"/>
  <c r="CP79" i="2"/>
  <c r="CP91" i="2" s="1"/>
  <c r="U25" i="2"/>
  <c r="F35" i="2" s="1"/>
  <c r="U27" i="2"/>
  <c r="I35" i="2" s="1"/>
  <c r="U29" i="2"/>
  <c r="L35" i="2" s="1"/>
  <c r="U31" i="2"/>
  <c r="O35" i="2" s="1"/>
  <c r="U33" i="2"/>
  <c r="R35" i="2" s="1"/>
  <c r="BC4" i="2"/>
  <c r="X10" i="2"/>
  <c r="BY52" i="2"/>
  <c r="BW52" i="2"/>
  <c r="BY38" i="2"/>
  <c r="BW38" i="2"/>
  <c r="BY24" i="2"/>
  <c r="BW24" i="2"/>
  <c r="BY10" i="2"/>
  <c r="BW10" i="2"/>
  <c r="Z52" i="2"/>
  <c r="X52" i="2"/>
  <c r="Z38" i="2"/>
  <c r="X38" i="2"/>
  <c r="Z24" i="2"/>
  <c r="X24" i="2"/>
  <c r="Z10" i="2"/>
  <c r="BS62" i="2"/>
  <c r="BP50" i="2"/>
  <c r="CC54" i="2"/>
  <c r="Q50" i="2"/>
  <c r="N50" i="2"/>
  <c r="AD54" i="2"/>
  <c r="AD52" i="2"/>
  <c r="BM36" i="2"/>
  <c r="T48" i="2"/>
  <c r="Q36" i="2"/>
  <c r="H36" i="2"/>
  <c r="E36" i="2"/>
  <c r="BR62" i="2"/>
  <c r="BO62" i="2"/>
  <c r="BM62" i="2"/>
  <c r="BL62" i="2"/>
  <c r="BJ62" i="2"/>
  <c r="BW62" i="2" s="1"/>
  <c r="BI62" i="2"/>
  <c r="BG62" i="2"/>
  <c r="BF62" i="2"/>
  <c r="BD62" i="2"/>
  <c r="S62" i="2"/>
  <c r="P62" i="2"/>
  <c r="N62" i="2"/>
  <c r="M62" i="2"/>
  <c r="K62" i="2"/>
  <c r="J62" i="2"/>
  <c r="H62" i="2"/>
  <c r="G62" i="2"/>
  <c r="E62" i="2"/>
  <c r="BT61" i="2"/>
  <c r="BQ63" i="2" s="1"/>
  <c r="U61" i="2"/>
  <c r="R63" i="2" s="1"/>
  <c r="BO60" i="2"/>
  <c r="BM60" i="2"/>
  <c r="BL60" i="2"/>
  <c r="BJ60" i="2"/>
  <c r="BI60" i="2"/>
  <c r="BG60" i="2"/>
  <c r="BF60" i="2"/>
  <c r="BD60" i="2"/>
  <c r="P60" i="2"/>
  <c r="N60" i="2"/>
  <c r="M60" i="2"/>
  <c r="K60" i="2"/>
  <c r="J60" i="2"/>
  <c r="H60" i="2"/>
  <c r="G60" i="2"/>
  <c r="E60" i="2"/>
  <c r="BT59" i="2"/>
  <c r="BN63" i="2" s="1"/>
  <c r="BQ59" i="2"/>
  <c r="BN61" i="2" s="1"/>
  <c r="U59" i="2"/>
  <c r="O63" i="2" s="1"/>
  <c r="R59" i="2"/>
  <c r="O61" i="2" s="1"/>
  <c r="BT57" i="2"/>
  <c r="BK63" i="2" s="1"/>
  <c r="BQ57" i="2"/>
  <c r="BK61" i="2" s="1"/>
  <c r="U57" i="2"/>
  <c r="L63" i="2" s="1"/>
  <c r="R57" i="2"/>
  <c r="L61" i="2" s="1"/>
  <c r="BT55" i="2"/>
  <c r="BH63" i="2" s="1"/>
  <c r="BQ55" i="2"/>
  <c r="BH61" i="2" s="1"/>
  <c r="U55" i="2"/>
  <c r="I63" i="2" s="1"/>
  <c r="R55" i="2"/>
  <c r="I61" i="2" s="1"/>
  <c r="BY54" i="2"/>
  <c r="BW54" i="2"/>
  <c r="Z54" i="2"/>
  <c r="X54" i="2"/>
  <c r="BT53" i="2"/>
  <c r="BE63" i="2" s="1"/>
  <c r="BQ53" i="2"/>
  <c r="BE61" i="2" s="1"/>
  <c r="U53" i="2"/>
  <c r="F63" i="2" s="1"/>
  <c r="R53" i="2"/>
  <c r="F61" i="2" s="1"/>
  <c r="BR48" i="2"/>
  <c r="BP48" i="2"/>
  <c r="BO48" i="2"/>
  <c r="BM48" i="2"/>
  <c r="BL48" i="2"/>
  <c r="BJ48" i="2"/>
  <c r="BI48" i="2"/>
  <c r="BG48" i="2"/>
  <c r="BF48" i="2"/>
  <c r="BD48" i="2"/>
  <c r="S48" i="2"/>
  <c r="Q48" i="2"/>
  <c r="P48" i="2"/>
  <c r="N48" i="2"/>
  <c r="M48" i="2"/>
  <c r="K48" i="2"/>
  <c r="J48" i="2"/>
  <c r="H48" i="2"/>
  <c r="G48" i="2"/>
  <c r="E48" i="2"/>
  <c r="BT47" i="2"/>
  <c r="BQ49" i="2" s="1"/>
  <c r="U47" i="2"/>
  <c r="R49" i="2" s="1"/>
  <c r="BT45" i="2"/>
  <c r="BN49" i="2" s="1"/>
  <c r="U45" i="2"/>
  <c r="O49" i="2" s="1"/>
  <c r="BY44" i="2"/>
  <c r="BW44" i="2"/>
  <c r="X44" i="2"/>
  <c r="BT43" i="2"/>
  <c r="U43" i="2"/>
  <c r="L49" i="2" s="1"/>
  <c r="BT41" i="2"/>
  <c r="BH49" i="2" s="1"/>
  <c r="U41" i="2"/>
  <c r="I49" i="2" s="1"/>
  <c r="BY40" i="2"/>
  <c r="BW40" i="2"/>
  <c r="Z40" i="2"/>
  <c r="X40" i="2"/>
  <c r="BT39" i="2"/>
  <c r="BE49" i="2" s="1"/>
  <c r="U39" i="2"/>
  <c r="F49" i="2" s="1"/>
  <c r="T36" i="2"/>
  <c r="BS34" i="2"/>
  <c r="BM22" i="2"/>
  <c r="CC26" i="2"/>
  <c r="CC24" i="2"/>
  <c r="AD34" i="2"/>
  <c r="H22" i="2"/>
  <c r="BR34" i="2"/>
  <c r="BP34" i="2"/>
  <c r="BO34" i="2"/>
  <c r="BM34" i="2"/>
  <c r="BL34" i="2"/>
  <c r="BJ34" i="2"/>
  <c r="BI34" i="2"/>
  <c r="BG34" i="2"/>
  <c r="BF34" i="2"/>
  <c r="BD34" i="2"/>
  <c r="S34" i="2"/>
  <c r="Q34" i="2"/>
  <c r="P34" i="2"/>
  <c r="N34" i="2"/>
  <c r="M34" i="2"/>
  <c r="K34" i="2"/>
  <c r="J34" i="2"/>
  <c r="H34" i="2"/>
  <c r="G34" i="2"/>
  <c r="E34" i="2"/>
  <c r="BT33" i="2"/>
  <c r="BQ35" i="2" s="1"/>
  <c r="Z32" i="2"/>
  <c r="X32" i="2"/>
  <c r="BT31" i="2"/>
  <c r="BN35" i="2" s="1"/>
  <c r="Z30" i="2"/>
  <c r="BT29" i="2"/>
  <c r="BK35" i="2" s="1"/>
  <c r="BT27" i="2"/>
  <c r="BH35" i="2" s="1"/>
  <c r="BY26" i="2"/>
  <c r="BW26" i="2"/>
  <c r="Z26" i="2"/>
  <c r="X26" i="2"/>
  <c r="BT25" i="2"/>
  <c r="BD22" i="2"/>
  <c r="BP8" i="2"/>
  <c r="BJ8" i="2"/>
  <c r="CC10" i="2"/>
  <c r="BT19" i="2"/>
  <c r="BQ21" i="2" s="1"/>
  <c r="BY18" i="2"/>
  <c r="BT17" i="2"/>
  <c r="BN21" i="2" s="1"/>
  <c r="BY16" i="2"/>
  <c r="BT15" i="2"/>
  <c r="BK21" i="2" s="1"/>
  <c r="BT13" i="2"/>
  <c r="BH21" i="2" s="1"/>
  <c r="BY12" i="2"/>
  <c r="BW12" i="2"/>
  <c r="BT11" i="2"/>
  <c r="BE21" i="2" s="1"/>
  <c r="Q18" i="2"/>
  <c r="AD16" i="2"/>
  <c r="H12" i="2"/>
  <c r="G20" i="2"/>
  <c r="E20" i="2"/>
  <c r="J20" i="2"/>
  <c r="H20" i="2"/>
  <c r="X18" i="2"/>
  <c r="M20" i="2"/>
  <c r="K20" i="2"/>
  <c r="P20" i="2"/>
  <c r="N20" i="2"/>
  <c r="G14" i="2"/>
  <c r="E14" i="2"/>
  <c r="Q20" i="2"/>
  <c r="S20" i="2"/>
  <c r="G12" i="2"/>
  <c r="Z12" i="2" s="1"/>
  <c r="E12" i="2"/>
  <c r="X12" i="2" s="1"/>
  <c r="J14" i="2"/>
  <c r="H14" i="2"/>
  <c r="I11" i="2"/>
  <c r="F13" i="2" s="1"/>
  <c r="L11" i="2"/>
  <c r="F15" i="2" s="1"/>
  <c r="U11" i="2"/>
  <c r="F21" i="2" s="1"/>
  <c r="L13" i="2"/>
  <c r="U19" i="2"/>
  <c r="R21" i="2"/>
  <c r="U17" i="2"/>
  <c r="O21" i="2" s="1"/>
  <c r="U15" i="2"/>
  <c r="L21" i="2" s="1"/>
  <c r="U13" i="2"/>
  <c r="I21" i="2" s="1"/>
  <c r="AD10" i="2"/>
  <c r="AD38" i="2"/>
  <c r="AD40" i="2"/>
  <c r="AD42" i="2"/>
  <c r="AD48" i="2"/>
  <c r="CC52" i="2"/>
  <c r="CC58" i="2"/>
  <c r="AD26" i="2"/>
  <c r="T34" i="2"/>
  <c r="BK49" i="2"/>
  <c r="K36" i="2"/>
  <c r="CC30" i="2"/>
  <c r="BM50" i="2"/>
  <c r="BJ22" i="2"/>
  <c r="T22" i="2"/>
  <c r="CC62" i="2"/>
  <c r="N36" i="2"/>
  <c r="AD58" i="2"/>
  <c r="N22" i="2"/>
  <c r="BW20" i="2"/>
  <c r="BY20" i="2"/>
  <c r="E10" i="2"/>
  <c r="AD46" i="2"/>
  <c r="AD60" i="2"/>
  <c r="Q60" i="2"/>
  <c r="E50" i="2"/>
  <c r="AD30" i="2"/>
  <c r="N8" i="2"/>
  <c r="BS22" i="2"/>
  <c r="N16" i="2"/>
  <c r="CC34" i="2"/>
  <c r="BD8" i="2"/>
  <c r="H8" i="2"/>
  <c r="Z62" i="2" l="1"/>
  <c r="I15" i="2"/>
  <c r="F17" i="2"/>
  <c r="X60" i="2"/>
  <c r="BY28" i="2"/>
  <c r="BY32" i="2"/>
  <c r="CL102" i="2"/>
  <c r="Z56" i="2"/>
  <c r="BY56" i="2"/>
  <c r="CJ105" i="2"/>
  <c r="CP65" i="2"/>
  <c r="CP77" i="2" s="1"/>
  <c r="CS65" i="2"/>
  <c r="CU68" i="2" s="1"/>
  <c r="CI118" i="2"/>
  <c r="CG116" i="2"/>
  <c r="CM65" i="2"/>
  <c r="CM70" i="2" s="1"/>
  <c r="CJ65" i="2"/>
  <c r="CJ67" i="2" s="1"/>
  <c r="CG65" i="2"/>
  <c r="CI66" i="2" s="1"/>
  <c r="CD65" i="2"/>
  <c r="CD68" i="2" s="1"/>
  <c r="BW42" i="2"/>
  <c r="X42" i="2"/>
  <c r="X28" i="2"/>
  <c r="Z14" i="2"/>
  <c r="CG117" i="2"/>
  <c r="CI114" i="2"/>
  <c r="CG118" i="2"/>
  <c r="CI112" i="2"/>
  <c r="CG119" i="2"/>
  <c r="CG114" i="2"/>
  <c r="CG112" i="2"/>
  <c r="CI108" i="2"/>
  <c r="CD107" i="2"/>
  <c r="CO116" i="2"/>
  <c r="CM118" i="2"/>
  <c r="CP108" i="2"/>
  <c r="CM109" i="2"/>
  <c r="CM113" i="2"/>
  <c r="CJ108" i="2"/>
  <c r="CM117" i="2"/>
  <c r="CU108" i="2"/>
  <c r="CO118" i="2"/>
  <c r="CM116" i="2"/>
  <c r="CJ109" i="2"/>
  <c r="CL108" i="2"/>
  <c r="CP109" i="2"/>
  <c r="CR108" i="2"/>
  <c r="CO112" i="2"/>
  <c r="CM108" i="2"/>
  <c r="CM112" i="2"/>
  <c r="CM111" i="2"/>
  <c r="CS108" i="2"/>
  <c r="CS109" i="2"/>
  <c r="CG108" i="2"/>
  <c r="CG109" i="2"/>
  <c r="CM110" i="2"/>
  <c r="CF118" i="2"/>
  <c r="CD118" i="2"/>
  <c r="CG113" i="2"/>
  <c r="CI116" i="2"/>
  <c r="CJ104" i="2"/>
  <c r="CL100" i="2"/>
  <c r="CJ94" i="2"/>
  <c r="CJ97" i="2"/>
  <c r="CS99" i="2"/>
  <c r="CJ100" i="2"/>
  <c r="CS98" i="2"/>
  <c r="CU96" i="2"/>
  <c r="CS95" i="2"/>
  <c r="CU102" i="2"/>
  <c r="CJ103" i="2"/>
  <c r="CS101" i="2"/>
  <c r="CU100" i="2"/>
  <c r="CP93" i="2"/>
  <c r="CP97" i="2" s="1"/>
  <c r="CS100" i="2"/>
  <c r="CM93" i="2"/>
  <c r="CM103" i="2" s="1"/>
  <c r="CJ101" i="2"/>
  <c r="CG93" i="2"/>
  <c r="CG103" i="2" s="1"/>
  <c r="CJ96" i="2"/>
  <c r="CS96" i="2"/>
  <c r="CJ102" i="2"/>
  <c r="CL96" i="2"/>
  <c r="CS97" i="2"/>
  <c r="CS102" i="2"/>
  <c r="CS103" i="2"/>
  <c r="CL94" i="2"/>
  <c r="CD93" i="2"/>
  <c r="CJ95" i="2"/>
  <c r="CS85" i="2"/>
  <c r="CU88" i="2"/>
  <c r="CS89" i="2"/>
  <c r="CP90" i="2"/>
  <c r="CP84" i="2"/>
  <c r="CS88" i="2"/>
  <c r="CR90" i="2"/>
  <c r="CP87" i="2"/>
  <c r="CJ80" i="2"/>
  <c r="CP85" i="2"/>
  <c r="CJ79" i="2"/>
  <c r="CJ86" i="2" s="1"/>
  <c r="CR84" i="2"/>
  <c r="CU84" i="2"/>
  <c r="CR82" i="2"/>
  <c r="CL82" i="2"/>
  <c r="CG79" i="2"/>
  <c r="CI86" i="2" s="1"/>
  <c r="CP82" i="2"/>
  <c r="CS83" i="2"/>
  <c r="CU82" i="2"/>
  <c r="CP83" i="2"/>
  <c r="CS82" i="2"/>
  <c r="CS86" i="2"/>
  <c r="CP86" i="2"/>
  <c r="CM79" i="2"/>
  <c r="CM81" i="2" s="1"/>
  <c r="CS87" i="2"/>
  <c r="CU80" i="2"/>
  <c r="CU86" i="2"/>
  <c r="CR86" i="2"/>
  <c r="CL86" i="2"/>
  <c r="CR80" i="2"/>
  <c r="CD79" i="2"/>
  <c r="CS81" i="2"/>
  <c r="CP80" i="2"/>
  <c r="CP81" i="2"/>
  <c r="CS80" i="2"/>
  <c r="CJ87" i="2"/>
  <c r="X58" i="2"/>
  <c r="BW28" i="2"/>
  <c r="BW30" i="2"/>
  <c r="BW14" i="2"/>
  <c r="X16" i="2"/>
  <c r="Z16" i="2"/>
  <c r="BY58" i="2"/>
  <c r="BY60" i="2"/>
  <c r="BW58" i="2"/>
  <c r="BV54" i="2"/>
  <c r="CG51" i="2" s="1"/>
  <c r="Z58" i="2"/>
  <c r="BW60" i="2"/>
  <c r="BV38" i="2"/>
  <c r="CD37" i="2" s="1"/>
  <c r="BY14" i="2"/>
  <c r="BY30" i="2"/>
  <c r="X34" i="2"/>
  <c r="BW46" i="2"/>
  <c r="BW48" i="2"/>
  <c r="X56" i="2"/>
  <c r="BW56" i="2"/>
  <c r="X39" i="2"/>
  <c r="BZ38" i="2"/>
  <c r="X14" i="2"/>
  <c r="Z18" i="2"/>
  <c r="AA18" i="2" s="1"/>
  <c r="BV24" i="2"/>
  <c r="CD23" i="2" s="1"/>
  <c r="Z28" i="2"/>
  <c r="Z42" i="2"/>
  <c r="BY42" i="2"/>
  <c r="Z44" i="2"/>
  <c r="X45" i="2" s="1"/>
  <c r="Z46" i="2"/>
  <c r="BY62" i="2"/>
  <c r="BZ62" i="2" s="1"/>
  <c r="X25" i="2"/>
  <c r="BZ52" i="2"/>
  <c r="BV44" i="2"/>
  <c r="CM37" i="2" s="1"/>
  <c r="BV52" i="2"/>
  <c r="CD51" i="2" s="1"/>
  <c r="X20" i="2"/>
  <c r="BW18" i="2"/>
  <c r="BZ18" i="2" s="1"/>
  <c r="BY34" i="2"/>
  <c r="X46" i="2"/>
  <c r="X62" i="2"/>
  <c r="AA32" i="2"/>
  <c r="BE35" i="2"/>
  <c r="BV34" i="2" s="1"/>
  <c r="BW53" i="2"/>
  <c r="BY46" i="2"/>
  <c r="Z48" i="2"/>
  <c r="BZ10" i="2"/>
  <c r="X11" i="2"/>
  <c r="X63" i="2"/>
  <c r="W62" i="2"/>
  <c r="AT51" i="2" s="1"/>
  <c r="AA62" i="2"/>
  <c r="Z60" i="2"/>
  <c r="W54" i="2"/>
  <c r="AH51" i="2" s="1"/>
  <c r="W60" i="2"/>
  <c r="AQ51" i="2" s="1"/>
  <c r="AA52" i="2"/>
  <c r="W58" i="2"/>
  <c r="W56" i="2"/>
  <c r="W52" i="2"/>
  <c r="X53" i="2"/>
  <c r="BV40" i="2"/>
  <c r="CG37" i="2" s="1"/>
  <c r="BV42" i="2"/>
  <c r="CJ37" i="2" s="1"/>
  <c r="BV48" i="2"/>
  <c r="BY48" i="2"/>
  <c r="BW49" i="2" s="1"/>
  <c r="BW45" i="2"/>
  <c r="BZ44" i="2"/>
  <c r="BZ40" i="2"/>
  <c r="BW41" i="2"/>
  <c r="BW39" i="2"/>
  <c r="X48" i="2"/>
  <c r="W40" i="2"/>
  <c r="AH37" i="2" s="1"/>
  <c r="X41" i="2"/>
  <c r="W42" i="2"/>
  <c r="W44" i="2"/>
  <c r="W38" i="2"/>
  <c r="AA40" i="2"/>
  <c r="AA38" i="2"/>
  <c r="BW32" i="2"/>
  <c r="BZ24" i="2"/>
  <c r="CG23" i="2"/>
  <c r="BW34" i="2"/>
  <c r="BW25" i="2"/>
  <c r="BV30" i="2"/>
  <c r="BV28" i="2"/>
  <c r="X33" i="2"/>
  <c r="Z34" i="2"/>
  <c r="AA34" i="2" s="1"/>
  <c r="AA24" i="2"/>
  <c r="W30" i="2"/>
  <c r="AN23" i="2" s="1"/>
  <c r="X30" i="2"/>
  <c r="AA30" i="2" s="1"/>
  <c r="W26" i="2"/>
  <c r="AH23" i="2" s="1"/>
  <c r="W24" i="2"/>
  <c r="AE23" i="2" s="1"/>
  <c r="W32" i="2"/>
  <c r="AQ23" i="2" s="1"/>
  <c r="W28" i="2"/>
  <c r="BW16" i="2"/>
  <c r="BZ16" i="2" s="1"/>
  <c r="BV14" i="2"/>
  <c r="CJ9" i="2" s="1"/>
  <c r="BV20" i="2"/>
  <c r="CS9" i="2" s="1"/>
  <c r="BV12" i="2"/>
  <c r="CG9" i="2" s="1"/>
  <c r="BW11" i="2"/>
  <c r="BV18" i="2"/>
  <c r="BV16" i="2"/>
  <c r="BV10" i="2"/>
  <c r="BZ12" i="2"/>
  <c r="BW13" i="2"/>
  <c r="BW21" i="2"/>
  <c r="BZ20" i="2"/>
  <c r="AN9" i="2"/>
  <c r="AA12" i="2"/>
  <c r="AQ9" i="2"/>
  <c r="Z20" i="2"/>
  <c r="AK9" i="2"/>
  <c r="W20" i="2"/>
  <c r="AT9" i="2" s="1"/>
  <c r="W12" i="2"/>
  <c r="AH9" i="2" s="1"/>
  <c r="AA10" i="2"/>
  <c r="W10" i="2"/>
  <c r="X13" i="2"/>
  <c r="BZ26" i="2"/>
  <c r="BW27" i="2"/>
  <c r="BV32" i="2"/>
  <c r="CP23" i="2" s="1"/>
  <c r="W46" i="2"/>
  <c r="AA54" i="2"/>
  <c r="X55" i="2"/>
  <c r="BV56" i="2"/>
  <c r="W34" i="2"/>
  <c r="W48" i="2"/>
  <c r="BV58" i="2"/>
  <c r="CM51" i="2" s="1"/>
  <c r="AA26" i="2"/>
  <c r="X27" i="2"/>
  <c r="BZ54" i="2"/>
  <c r="BW55" i="2"/>
  <c r="BV60" i="2"/>
  <c r="BV46" i="2"/>
  <c r="BV62" i="2"/>
  <c r="CS51" i="2" s="1"/>
  <c r="BG22" i="2"/>
  <c r="CC38" i="2"/>
  <c r="CC56" i="2"/>
  <c r="CC18" i="2"/>
  <c r="BD36" i="2"/>
  <c r="BJ50" i="2"/>
  <c r="AD12" i="2"/>
  <c r="AD18" i="2"/>
  <c r="BS50" i="2"/>
  <c r="AD20" i="2"/>
  <c r="AD24" i="2"/>
  <c r="E22" i="2"/>
  <c r="CC28" i="2"/>
  <c r="CC42" i="2"/>
  <c r="BJ36" i="2"/>
  <c r="K8" i="2"/>
  <c r="AD14" i="2"/>
  <c r="K14" i="2"/>
  <c r="BG8" i="2"/>
  <c r="CC12" i="2"/>
  <c r="AD28" i="2"/>
  <c r="K22" i="2"/>
  <c r="BP22" i="2"/>
  <c r="BS36" i="2"/>
  <c r="CC48" i="2"/>
  <c r="AD62" i="2"/>
  <c r="T62" i="2"/>
  <c r="Q22" i="2"/>
  <c r="AD32" i="2"/>
  <c r="CC60" i="2"/>
  <c r="BP60" i="2"/>
  <c r="T8" i="2"/>
  <c r="AD56" i="2"/>
  <c r="T50" i="2"/>
  <c r="CC32" i="2"/>
  <c r="BS48" i="2"/>
  <c r="K50" i="2"/>
  <c r="CC16" i="2"/>
  <c r="BM8" i="2"/>
  <c r="AD44" i="2"/>
  <c r="CC44" i="2"/>
  <c r="BG50" i="2"/>
  <c r="BS8" i="2"/>
  <c r="BS20" i="2"/>
  <c r="BP36" i="2"/>
  <c r="H50" i="2"/>
  <c r="BG36" i="2"/>
  <c r="CC40" i="2"/>
  <c r="E8" i="2"/>
  <c r="Q8" i="2"/>
  <c r="CC20" i="2"/>
  <c r="CC14" i="2"/>
  <c r="CC46" i="2"/>
  <c r="BD50" i="2"/>
  <c r="CP68" i="2" l="1"/>
  <c r="CP67" i="2"/>
  <c r="CP71" i="2"/>
  <c r="CP69" i="2"/>
  <c r="CR76" i="2"/>
  <c r="CR68" i="2"/>
  <c r="CP70" i="2"/>
  <c r="CR72" i="2"/>
  <c r="CY108" i="2"/>
  <c r="CS70" i="2"/>
  <c r="CU70" i="2"/>
  <c r="CS75" i="2"/>
  <c r="X21" i="2"/>
  <c r="AA60" i="2"/>
  <c r="CO80" i="2"/>
  <c r="X43" i="2"/>
  <c r="X57" i="2"/>
  <c r="BZ28" i="2"/>
  <c r="CU74" i="2"/>
  <c r="CS74" i="2"/>
  <c r="BZ32" i="2"/>
  <c r="CU66" i="2"/>
  <c r="CP66" i="2"/>
  <c r="CS69" i="2"/>
  <c r="CS68" i="2"/>
  <c r="CP73" i="2"/>
  <c r="CS72" i="2"/>
  <c r="CP76" i="2"/>
  <c r="CS73" i="2"/>
  <c r="BW35" i="2"/>
  <c r="AA56" i="2"/>
  <c r="BZ56" i="2"/>
  <c r="CR94" i="2"/>
  <c r="CR66" i="2"/>
  <c r="CS67" i="2"/>
  <c r="CS66" i="2"/>
  <c r="CR70" i="2"/>
  <c r="CU72" i="2"/>
  <c r="CP72" i="2"/>
  <c r="CS71" i="2"/>
  <c r="CP98" i="2"/>
  <c r="CR96" i="2"/>
  <c r="CR98" i="2"/>
  <c r="CM66" i="2"/>
  <c r="CO66" i="2"/>
  <c r="CM71" i="2"/>
  <c r="CM67" i="2"/>
  <c r="CM68" i="2"/>
  <c r="CO70" i="2"/>
  <c r="CO68" i="2"/>
  <c r="CM69" i="2"/>
  <c r="CM75" i="2"/>
  <c r="CM74" i="2"/>
  <c r="CM77" i="2"/>
  <c r="CO74" i="2"/>
  <c r="CO76" i="2"/>
  <c r="CM76" i="2"/>
  <c r="CJ68" i="2"/>
  <c r="CL66" i="2"/>
  <c r="CJ73" i="2"/>
  <c r="CJ72" i="2"/>
  <c r="CJ77" i="2"/>
  <c r="CJ75" i="2"/>
  <c r="CL76" i="2"/>
  <c r="CL74" i="2"/>
  <c r="CJ76" i="2"/>
  <c r="CJ74" i="2"/>
  <c r="CL72" i="2"/>
  <c r="CJ66" i="2"/>
  <c r="CL68" i="2"/>
  <c r="CJ69" i="2"/>
  <c r="CF68" i="2"/>
  <c r="CG67" i="2"/>
  <c r="CD69" i="2"/>
  <c r="CD74" i="2"/>
  <c r="CD76" i="2"/>
  <c r="CD75" i="2"/>
  <c r="CF74" i="2"/>
  <c r="CD72" i="2"/>
  <c r="CF70" i="2"/>
  <c r="CD77" i="2"/>
  <c r="CD73" i="2"/>
  <c r="CD70" i="2"/>
  <c r="CF76" i="2"/>
  <c r="CD71" i="2"/>
  <c r="CF72" i="2"/>
  <c r="CG72" i="2"/>
  <c r="CG76" i="2"/>
  <c r="CI74" i="2"/>
  <c r="CG73" i="2"/>
  <c r="CG75" i="2"/>
  <c r="CG74" i="2"/>
  <c r="CI72" i="2"/>
  <c r="CI70" i="2"/>
  <c r="CG66" i="2"/>
  <c r="CI76" i="2"/>
  <c r="CG71" i="2"/>
  <c r="CG70" i="2"/>
  <c r="CG77" i="2"/>
  <c r="AA58" i="2"/>
  <c r="BZ42" i="2"/>
  <c r="BW43" i="2"/>
  <c r="BZ30" i="2"/>
  <c r="BW29" i="2"/>
  <c r="AA28" i="2"/>
  <c r="BW15" i="2"/>
  <c r="AA14" i="2"/>
  <c r="CW118" i="2"/>
  <c r="CY118" i="2"/>
  <c r="CW108" i="2"/>
  <c r="CV108" i="2"/>
  <c r="CD111" i="2"/>
  <c r="CV110" i="2" s="1"/>
  <c r="CD113" i="2"/>
  <c r="CV112" i="2" s="1"/>
  <c r="CD116" i="2"/>
  <c r="CW116" i="2" s="1"/>
  <c r="CD110" i="2"/>
  <c r="CW110" i="2" s="1"/>
  <c r="CD112" i="2"/>
  <c r="CW112" i="2" s="1"/>
  <c r="CF114" i="2"/>
  <c r="CY114" i="2" s="1"/>
  <c r="CF112" i="2"/>
  <c r="CY112" i="2" s="1"/>
  <c r="CD114" i="2"/>
  <c r="CW114" i="2" s="1"/>
  <c r="CF110" i="2"/>
  <c r="CY110" i="2" s="1"/>
  <c r="CF116" i="2"/>
  <c r="CY116" i="2" s="1"/>
  <c r="CD115" i="2"/>
  <c r="CV114" i="2" s="1"/>
  <c r="CD117" i="2"/>
  <c r="CV116" i="2" s="1"/>
  <c r="CD119" i="2"/>
  <c r="CV118" i="2" s="1"/>
  <c r="CM96" i="2"/>
  <c r="CO96" i="2"/>
  <c r="CM102" i="2"/>
  <c r="CO102" i="2"/>
  <c r="CO94" i="2"/>
  <c r="CP99" i="2"/>
  <c r="CG102" i="2"/>
  <c r="CP100" i="2"/>
  <c r="CP101" i="2"/>
  <c r="CP105" i="2"/>
  <c r="CP94" i="2"/>
  <c r="CP104" i="2"/>
  <c r="CR104" i="2"/>
  <c r="CP95" i="2"/>
  <c r="CR100" i="2"/>
  <c r="CP96" i="2"/>
  <c r="CM104" i="2"/>
  <c r="CM105" i="2"/>
  <c r="CM95" i="2"/>
  <c r="CM97" i="2"/>
  <c r="CM99" i="2"/>
  <c r="CM94" i="2"/>
  <c r="CM98" i="2"/>
  <c r="CO98" i="2"/>
  <c r="CO104" i="2"/>
  <c r="CG99" i="2"/>
  <c r="CG95" i="2"/>
  <c r="CG94" i="2"/>
  <c r="CI98" i="2"/>
  <c r="CI94" i="2"/>
  <c r="CG98" i="2"/>
  <c r="CG105" i="2"/>
  <c r="CG104" i="2"/>
  <c r="CI102" i="2"/>
  <c r="CG101" i="2"/>
  <c r="CI104" i="2"/>
  <c r="CG100" i="2"/>
  <c r="CI100" i="2"/>
  <c r="CF104" i="2"/>
  <c r="CD105" i="2"/>
  <c r="CD104" i="2"/>
  <c r="CF98" i="2"/>
  <c r="CD97" i="2"/>
  <c r="CD96" i="2"/>
  <c r="CD101" i="2"/>
  <c r="CD100" i="2"/>
  <c r="CF102" i="2"/>
  <c r="CF100" i="2"/>
  <c r="CD98" i="2"/>
  <c r="CD99" i="2"/>
  <c r="CD102" i="2"/>
  <c r="CW102" i="2" s="1"/>
  <c r="CF96" i="2"/>
  <c r="CD103" i="2"/>
  <c r="CV102" i="2" s="1"/>
  <c r="CJ82" i="2"/>
  <c r="CJ89" i="2"/>
  <c r="CL80" i="2"/>
  <c r="CL90" i="2"/>
  <c r="CJ88" i="2"/>
  <c r="CL88" i="2"/>
  <c r="CJ81" i="2"/>
  <c r="CJ91" i="2"/>
  <c r="CJ90" i="2"/>
  <c r="CJ83" i="2"/>
  <c r="CG89" i="2"/>
  <c r="CI88" i="2"/>
  <c r="CG85" i="2"/>
  <c r="CG80" i="2"/>
  <c r="CI90" i="2"/>
  <c r="CG88" i="2"/>
  <c r="CG90" i="2"/>
  <c r="CG91" i="2"/>
  <c r="CI80" i="2"/>
  <c r="CY80" i="2" s="1"/>
  <c r="CI84" i="2"/>
  <c r="CG84" i="2"/>
  <c r="CG81" i="2"/>
  <c r="CG86" i="2"/>
  <c r="CG87" i="2"/>
  <c r="CF88" i="2"/>
  <c r="CD91" i="2"/>
  <c r="CF84" i="2"/>
  <c r="CF82" i="2"/>
  <c r="CD83" i="2"/>
  <c r="CD82" i="2"/>
  <c r="CD84" i="2"/>
  <c r="CD90" i="2"/>
  <c r="CF90" i="2"/>
  <c r="CD89" i="2"/>
  <c r="CD88" i="2"/>
  <c r="CF86" i="2"/>
  <c r="CY86" i="2" s="1"/>
  <c r="CD85" i="2"/>
  <c r="CD86" i="2"/>
  <c r="CO88" i="2"/>
  <c r="CO82" i="2"/>
  <c r="CM91" i="2"/>
  <c r="CO90" i="2"/>
  <c r="CO84" i="2"/>
  <c r="CM88" i="2"/>
  <c r="CM90" i="2"/>
  <c r="CM83" i="2"/>
  <c r="CM85" i="2"/>
  <c r="CM82" i="2"/>
  <c r="CM89" i="2"/>
  <c r="CM80" i="2"/>
  <c r="CW80" i="2" s="1"/>
  <c r="CM84" i="2"/>
  <c r="CD87" i="2"/>
  <c r="CV86" i="2" s="1"/>
  <c r="X59" i="2"/>
  <c r="CD45" i="2"/>
  <c r="BW47" i="2"/>
  <c r="X47" i="2"/>
  <c r="BW31" i="2"/>
  <c r="CD29" i="2"/>
  <c r="CR24" i="2"/>
  <c r="X29" i="2"/>
  <c r="BZ14" i="2"/>
  <c r="CG15" i="2"/>
  <c r="X17" i="2"/>
  <c r="AA16" i="2"/>
  <c r="X15" i="2"/>
  <c r="X19" i="2"/>
  <c r="CJ45" i="2"/>
  <c r="AQ54" i="2"/>
  <c r="AT54" i="2"/>
  <c r="AH48" i="2"/>
  <c r="CL38" i="2"/>
  <c r="CJ18" i="2"/>
  <c r="CG14" i="2"/>
  <c r="CL46" i="2"/>
  <c r="AP34" i="2"/>
  <c r="CG45" i="2"/>
  <c r="BZ58" i="2"/>
  <c r="CD56" i="2"/>
  <c r="CI60" i="2"/>
  <c r="CG53" i="2"/>
  <c r="BW59" i="2"/>
  <c r="BW63" i="2"/>
  <c r="BW61" i="2"/>
  <c r="BZ60" i="2"/>
  <c r="CM57" i="2"/>
  <c r="CM63" i="2"/>
  <c r="CM56" i="2"/>
  <c r="BW57" i="2"/>
  <c r="CG52" i="2"/>
  <c r="CG57" i="2"/>
  <c r="CG59" i="2"/>
  <c r="CU54" i="2"/>
  <c r="CU52" i="2"/>
  <c r="CS57" i="2"/>
  <c r="CI58" i="2"/>
  <c r="CG61" i="2"/>
  <c r="CD30" i="2"/>
  <c r="AA44" i="2"/>
  <c r="CP9" i="2"/>
  <c r="CP17" i="2" s="1"/>
  <c r="CD57" i="2"/>
  <c r="CL18" i="2"/>
  <c r="CG58" i="2"/>
  <c r="CI52" i="2"/>
  <c r="CI10" i="2"/>
  <c r="AA42" i="2"/>
  <c r="AA48" i="2"/>
  <c r="BZ46" i="2"/>
  <c r="CO56" i="2"/>
  <c r="CP51" i="2"/>
  <c r="CP63" i="2" s="1"/>
  <c r="CU58" i="2"/>
  <c r="CM38" i="2"/>
  <c r="CL40" i="2"/>
  <c r="CI56" i="2"/>
  <c r="CF32" i="2"/>
  <c r="AA46" i="2"/>
  <c r="CS54" i="2"/>
  <c r="CG62" i="2"/>
  <c r="CG63" i="2"/>
  <c r="CU60" i="2"/>
  <c r="AT37" i="2"/>
  <c r="AT41" i="2" s="1"/>
  <c r="BW19" i="2"/>
  <c r="CF62" i="2"/>
  <c r="CD33" i="2"/>
  <c r="CG56" i="2"/>
  <c r="CS53" i="2"/>
  <c r="CJ51" i="2"/>
  <c r="CJ58" i="2" s="1"/>
  <c r="CS58" i="2"/>
  <c r="CS52" i="2"/>
  <c r="CS55" i="2"/>
  <c r="CG60" i="2"/>
  <c r="AQ10" i="2"/>
  <c r="CI62" i="2"/>
  <c r="CD60" i="2"/>
  <c r="CJ12" i="2"/>
  <c r="BZ34" i="2"/>
  <c r="CJ40" i="2"/>
  <c r="AS56" i="2"/>
  <c r="AQ56" i="2"/>
  <c r="AT61" i="2"/>
  <c r="AS62" i="2"/>
  <c r="AT56" i="2"/>
  <c r="AT57" i="2"/>
  <c r="AV52" i="2"/>
  <c r="AT59" i="2"/>
  <c r="AT58" i="2"/>
  <c r="AV58" i="2"/>
  <c r="AH59" i="2"/>
  <c r="AQ55" i="2"/>
  <c r="AV60" i="2"/>
  <c r="AS58" i="2"/>
  <c r="X61" i="2"/>
  <c r="AQ57" i="2"/>
  <c r="AT60" i="2"/>
  <c r="AH63" i="2"/>
  <c r="AT55" i="2"/>
  <c r="AS54" i="2"/>
  <c r="AV54" i="2"/>
  <c r="AJ56" i="2"/>
  <c r="AQ62" i="2"/>
  <c r="AQ63" i="2"/>
  <c r="AN51" i="2"/>
  <c r="AN52" i="2" s="1"/>
  <c r="AQ59" i="2"/>
  <c r="AH52" i="2"/>
  <c r="AT52" i="2"/>
  <c r="AE51" i="2"/>
  <c r="AE59" i="2" s="1"/>
  <c r="AQ53" i="2"/>
  <c r="AT53" i="2"/>
  <c r="AQ58" i="2"/>
  <c r="AH53" i="2"/>
  <c r="AS52" i="2"/>
  <c r="AQ52" i="2"/>
  <c r="AK51" i="2"/>
  <c r="AV56" i="2"/>
  <c r="AJ58" i="2"/>
  <c r="AH58" i="2"/>
  <c r="AH56" i="2"/>
  <c r="AJ52" i="2"/>
  <c r="CJ41" i="2"/>
  <c r="CJ44" i="2"/>
  <c r="CJ48" i="2"/>
  <c r="CJ38" i="2"/>
  <c r="CJ39" i="2"/>
  <c r="CL44" i="2"/>
  <c r="CG39" i="2"/>
  <c r="CG42" i="2"/>
  <c r="CG38" i="2"/>
  <c r="CL48" i="2"/>
  <c r="CS37" i="2"/>
  <c r="CS43" i="2" s="1"/>
  <c r="CJ49" i="2"/>
  <c r="BZ48" i="2"/>
  <c r="CI48" i="2"/>
  <c r="CS40" i="2"/>
  <c r="CI46" i="2"/>
  <c r="CG47" i="2"/>
  <c r="CJ47" i="2"/>
  <c r="CF46" i="2"/>
  <c r="CG49" i="2"/>
  <c r="CG46" i="2"/>
  <c r="CI38" i="2"/>
  <c r="X49" i="2"/>
  <c r="AJ48" i="2"/>
  <c r="AH49" i="2"/>
  <c r="AH47" i="2"/>
  <c r="AH38" i="2"/>
  <c r="AH45" i="2"/>
  <c r="AJ38" i="2"/>
  <c r="AJ42" i="2"/>
  <c r="AH44" i="2"/>
  <c r="AN37" i="2"/>
  <c r="AN39" i="2" s="1"/>
  <c r="AK37" i="2"/>
  <c r="AM48" i="2" s="1"/>
  <c r="AH42" i="2"/>
  <c r="AH43" i="2"/>
  <c r="AH46" i="2"/>
  <c r="AJ44" i="2"/>
  <c r="AH39" i="2"/>
  <c r="AE37" i="2"/>
  <c r="AE44" i="2" s="1"/>
  <c r="BW33" i="2"/>
  <c r="CI32" i="2"/>
  <c r="CD31" i="2"/>
  <c r="CD27" i="2"/>
  <c r="CD26" i="2"/>
  <c r="CG28" i="2"/>
  <c r="CF30" i="2"/>
  <c r="CI24" i="2"/>
  <c r="CG33" i="2"/>
  <c r="CI34" i="2"/>
  <c r="CF26" i="2"/>
  <c r="CG24" i="2"/>
  <c r="CG25" i="2"/>
  <c r="CG32" i="2"/>
  <c r="CM23" i="2"/>
  <c r="CO24" i="2" s="1"/>
  <c r="CD32" i="2"/>
  <c r="CD28" i="2"/>
  <c r="CI28" i="2"/>
  <c r="CD34" i="2"/>
  <c r="CD35" i="2"/>
  <c r="CG34" i="2"/>
  <c r="CG35" i="2"/>
  <c r="CS23" i="2"/>
  <c r="CU24" i="2" s="1"/>
  <c r="CF34" i="2"/>
  <c r="CI30" i="2"/>
  <c r="CG31" i="2"/>
  <c r="CG30" i="2"/>
  <c r="CJ23" i="2"/>
  <c r="CJ35" i="2" s="1"/>
  <c r="CG29" i="2"/>
  <c r="CF28" i="2"/>
  <c r="AP32" i="2"/>
  <c r="AG32" i="2"/>
  <c r="AQ29" i="2"/>
  <c r="AH30" i="2"/>
  <c r="AS34" i="2"/>
  <c r="AP26" i="2"/>
  <c r="AP24" i="2"/>
  <c r="AN24" i="2"/>
  <c r="AE27" i="2"/>
  <c r="AH24" i="2"/>
  <c r="AE26" i="2"/>
  <c r="AH33" i="2"/>
  <c r="X31" i="2"/>
  <c r="X35" i="2"/>
  <c r="AN34" i="2"/>
  <c r="AJ24" i="2"/>
  <c r="AQ26" i="2"/>
  <c r="AE34" i="2"/>
  <c r="AJ34" i="2"/>
  <c r="AT23" i="2"/>
  <c r="AT26" i="2" s="1"/>
  <c r="AG34" i="2"/>
  <c r="AS30" i="2"/>
  <c r="AS24" i="2"/>
  <c r="AN26" i="2"/>
  <c r="AG30" i="2"/>
  <c r="AQ30" i="2"/>
  <c r="AJ32" i="2"/>
  <c r="AN27" i="2"/>
  <c r="AQ27" i="2"/>
  <c r="AQ34" i="2"/>
  <c r="AN33" i="2"/>
  <c r="AQ31" i="2"/>
  <c r="AQ35" i="2"/>
  <c r="AE30" i="2"/>
  <c r="AE29" i="2"/>
  <c r="AH29" i="2"/>
  <c r="AS26" i="2"/>
  <c r="AN32" i="2"/>
  <c r="AH32" i="2"/>
  <c r="AE33" i="2"/>
  <c r="AE28" i="2"/>
  <c r="AJ28" i="2"/>
  <c r="AQ28" i="2"/>
  <c r="AG26" i="2"/>
  <c r="AH35" i="2"/>
  <c r="AJ30" i="2"/>
  <c r="AH31" i="2"/>
  <c r="AG28" i="2"/>
  <c r="AE31" i="2"/>
  <c r="AN25" i="2"/>
  <c r="AQ25" i="2"/>
  <c r="AQ24" i="2"/>
  <c r="AE32" i="2"/>
  <c r="AE35" i="2"/>
  <c r="AH25" i="2"/>
  <c r="AK23" i="2"/>
  <c r="AK35" i="2" s="1"/>
  <c r="AH28" i="2"/>
  <c r="AN29" i="2"/>
  <c r="AS28" i="2"/>
  <c r="AP28" i="2"/>
  <c r="AN28" i="2"/>
  <c r="BW17" i="2"/>
  <c r="CG18" i="2"/>
  <c r="CI14" i="2"/>
  <c r="CI18" i="2"/>
  <c r="CJ10" i="2"/>
  <c r="CU14" i="2"/>
  <c r="CJ19" i="2"/>
  <c r="CL12" i="2"/>
  <c r="CJ13" i="2"/>
  <c r="CG19" i="2"/>
  <c r="CI16" i="2"/>
  <c r="CG17" i="2"/>
  <c r="CI20" i="2"/>
  <c r="CJ16" i="2"/>
  <c r="CG16" i="2"/>
  <c r="CM9" i="2"/>
  <c r="CM21" i="2" s="1"/>
  <c r="CJ17" i="2"/>
  <c r="CL20" i="2"/>
  <c r="CL16" i="2"/>
  <c r="CJ20" i="2"/>
  <c r="CS14" i="2"/>
  <c r="CU18" i="2"/>
  <c r="CS13" i="2"/>
  <c r="CS15" i="2"/>
  <c r="CS12" i="2"/>
  <c r="CS17" i="2"/>
  <c r="CJ21" i="2"/>
  <c r="CG20" i="2"/>
  <c r="CG21" i="2"/>
  <c r="CU12" i="2"/>
  <c r="CG10" i="2"/>
  <c r="CS18" i="2"/>
  <c r="CS19" i="2"/>
  <c r="CJ11" i="2"/>
  <c r="CU16" i="2"/>
  <c r="CS16" i="2"/>
  <c r="CD9" i="2"/>
  <c r="CD19" i="2" s="1"/>
  <c r="CG11" i="2"/>
  <c r="CL10" i="2"/>
  <c r="CU10" i="2"/>
  <c r="CS10" i="2"/>
  <c r="CS11" i="2"/>
  <c r="AM12" i="2"/>
  <c r="AT12" i="2"/>
  <c r="AT19" i="2"/>
  <c r="AA20" i="2"/>
  <c r="AT16" i="2"/>
  <c r="AT17" i="2"/>
  <c r="AT13" i="2"/>
  <c r="AV18" i="2"/>
  <c r="AV12" i="2"/>
  <c r="AV14" i="2"/>
  <c r="AT15" i="2"/>
  <c r="AT14" i="2"/>
  <c r="AT18" i="2"/>
  <c r="AQ12" i="2"/>
  <c r="AT11" i="2"/>
  <c r="AV16" i="2"/>
  <c r="AM10" i="2"/>
  <c r="AE9" i="2"/>
  <c r="AE18" i="2" s="1"/>
  <c r="AV10" i="2"/>
  <c r="AT10" i="2"/>
  <c r="CS61" i="2"/>
  <c r="CS60" i="2"/>
  <c r="CS59" i="2"/>
  <c r="CJ46" i="2"/>
  <c r="CP37" i="2"/>
  <c r="AH34" i="2"/>
  <c r="AN35" i="2"/>
  <c r="AJ46" i="2"/>
  <c r="AQ37" i="2"/>
  <c r="AQ48" i="2" s="1"/>
  <c r="CS56" i="2"/>
  <c r="CU56" i="2"/>
  <c r="AJ62" i="2"/>
  <c r="AH60" i="2"/>
  <c r="CF58" i="2"/>
  <c r="CI44" i="2"/>
  <c r="CG43" i="2"/>
  <c r="CG44" i="2"/>
  <c r="CG48" i="2"/>
  <c r="CI42" i="2"/>
  <c r="AH57" i="2"/>
  <c r="AH61" i="2"/>
  <c r="AH62" i="2"/>
  <c r="AJ60" i="2"/>
  <c r="AN14" i="2"/>
  <c r="AP14" i="2"/>
  <c r="AN20" i="2"/>
  <c r="AP10" i="2"/>
  <c r="AP20" i="2"/>
  <c r="AN21" i="2"/>
  <c r="AN10" i="2"/>
  <c r="AN11" i="2"/>
  <c r="AN15" i="2"/>
  <c r="CD55" i="2"/>
  <c r="CD54" i="2"/>
  <c r="CF54" i="2"/>
  <c r="CF60" i="2"/>
  <c r="CD63" i="2"/>
  <c r="CF56" i="2"/>
  <c r="CD61" i="2"/>
  <c r="CD58" i="2"/>
  <c r="CM55" i="2"/>
  <c r="CM61" i="2"/>
  <c r="CM54" i="2"/>
  <c r="CM60" i="2"/>
  <c r="CO62" i="2"/>
  <c r="CM53" i="2"/>
  <c r="CO52" i="2"/>
  <c r="CO60" i="2"/>
  <c r="CO54" i="2"/>
  <c r="CM62" i="2"/>
  <c r="CM52" i="2"/>
  <c r="AN13" i="2"/>
  <c r="CD42" i="2"/>
  <c r="CD62" i="2"/>
  <c r="AP12" i="2"/>
  <c r="AN19" i="2"/>
  <c r="AN12" i="2"/>
  <c r="AH14" i="2"/>
  <c r="AJ14" i="2"/>
  <c r="AH15" i="2"/>
  <c r="AH18" i="2"/>
  <c r="AH20" i="2"/>
  <c r="AJ10" i="2"/>
  <c r="AJ16" i="2"/>
  <c r="AH16" i="2"/>
  <c r="AH11" i="2"/>
  <c r="AJ20" i="2"/>
  <c r="AH21" i="2"/>
  <c r="AH10" i="2"/>
  <c r="AH17" i="2"/>
  <c r="AQ21" i="2"/>
  <c r="AQ20" i="2"/>
  <c r="AS20" i="2"/>
  <c r="AS16" i="2"/>
  <c r="AQ16" i="2"/>
  <c r="AQ11" i="2"/>
  <c r="AQ15" i="2"/>
  <c r="AS14" i="2"/>
  <c r="AQ14" i="2"/>
  <c r="AQ17" i="2"/>
  <c r="CR34" i="2"/>
  <c r="CP28" i="2"/>
  <c r="CP35" i="2"/>
  <c r="CP31" i="2"/>
  <c r="CP30" i="2"/>
  <c r="CP34" i="2"/>
  <c r="CP26" i="2"/>
  <c r="CR28" i="2"/>
  <c r="CP27" i="2"/>
  <c r="CR30" i="2"/>
  <c r="CR26" i="2"/>
  <c r="CP25" i="2"/>
  <c r="CP29" i="2"/>
  <c r="AK20" i="2"/>
  <c r="AK21" i="2"/>
  <c r="AK16" i="2"/>
  <c r="AM20" i="2"/>
  <c r="AM16" i="2"/>
  <c r="AK17" i="2"/>
  <c r="AK11" i="2"/>
  <c r="AM18" i="2"/>
  <c r="AK19" i="2"/>
  <c r="AK10" i="2"/>
  <c r="CD40" i="2"/>
  <c r="CD49" i="2"/>
  <c r="CD48" i="2"/>
  <c r="CF42" i="2"/>
  <c r="CF48" i="2"/>
  <c r="CD46" i="2"/>
  <c r="CF44" i="2"/>
  <c r="CD43" i="2"/>
  <c r="CD47" i="2"/>
  <c r="CF40" i="2"/>
  <c r="CD41" i="2"/>
  <c r="CM49" i="2"/>
  <c r="CM46" i="2"/>
  <c r="CM40" i="2"/>
  <c r="CM48" i="2"/>
  <c r="CM41" i="2"/>
  <c r="CM43" i="2"/>
  <c r="CM39" i="2"/>
  <c r="CO40" i="2"/>
  <c r="CO46" i="2"/>
  <c r="CM47" i="2"/>
  <c r="CM42" i="2"/>
  <c r="CO42" i="2"/>
  <c r="CO48" i="2"/>
  <c r="CO38" i="2"/>
  <c r="AJ18" i="2"/>
  <c r="AP18" i="2"/>
  <c r="CP24" i="2"/>
  <c r="AS10" i="2"/>
  <c r="AQ13" i="2"/>
  <c r="AK13" i="2"/>
  <c r="AK18" i="2"/>
  <c r="AK12" i="2"/>
  <c r="AS12" i="2"/>
  <c r="AH19" i="2"/>
  <c r="AN18" i="2"/>
  <c r="CD59" i="2"/>
  <c r="CD44" i="2"/>
  <c r="AT42" i="2" l="1"/>
  <c r="AV42" i="2"/>
  <c r="AT40" i="2"/>
  <c r="CZ108" i="2"/>
  <c r="CB108" i="2" s="1"/>
  <c r="CY66" i="2"/>
  <c r="CZ118" i="2"/>
  <c r="CB118" i="2" s="1"/>
  <c r="CV66" i="2"/>
  <c r="CV74" i="2"/>
  <c r="CV68" i="2"/>
  <c r="CW68" i="2"/>
  <c r="CW76" i="2"/>
  <c r="CV76" i="2"/>
  <c r="CW66" i="2"/>
  <c r="CW72" i="2"/>
  <c r="CY68" i="2"/>
  <c r="CW70" i="2"/>
  <c r="CY70" i="2"/>
  <c r="CY76" i="2"/>
  <c r="CW74" i="2"/>
  <c r="CY72" i="2"/>
  <c r="CV70" i="2"/>
  <c r="CV72" i="2"/>
  <c r="CY74" i="2"/>
  <c r="CJ52" i="2"/>
  <c r="AN42" i="2"/>
  <c r="CZ112" i="2"/>
  <c r="CB112" i="2" s="1"/>
  <c r="CZ110" i="2"/>
  <c r="CB110" i="2" s="1"/>
  <c r="CZ116" i="2"/>
  <c r="CB116" i="2" s="1"/>
  <c r="CZ114" i="2"/>
  <c r="CB114" i="2" s="1"/>
  <c r="CW96" i="2"/>
  <c r="CV98" i="2"/>
  <c r="CV94" i="2"/>
  <c r="CY94" i="2"/>
  <c r="CY96" i="2"/>
  <c r="CW100" i="2"/>
  <c r="CY100" i="2"/>
  <c r="CW94" i="2"/>
  <c r="CZ94" i="2" s="1"/>
  <c r="CV96" i="2"/>
  <c r="CY98" i="2"/>
  <c r="CV100" i="2"/>
  <c r="CW104" i="2"/>
  <c r="CW98" i="2"/>
  <c r="CV104" i="2"/>
  <c r="CY102" i="2"/>
  <c r="CZ102" i="2" s="1"/>
  <c r="CB102" i="2" s="1"/>
  <c r="CY104" i="2"/>
  <c r="CZ96" i="2"/>
  <c r="CY90" i="2"/>
  <c r="CV80" i="2"/>
  <c r="CV82" i="2"/>
  <c r="CW88" i="2"/>
  <c r="CY88" i="2"/>
  <c r="CW86" i="2"/>
  <c r="CZ86" i="2" s="1"/>
  <c r="CB86" i="2" s="1"/>
  <c r="CV88" i="2"/>
  <c r="CV90" i="2"/>
  <c r="CZ80" i="2"/>
  <c r="CY82" i="2"/>
  <c r="CW82" i="2"/>
  <c r="CW90" i="2"/>
  <c r="CV84" i="2"/>
  <c r="CW84" i="2"/>
  <c r="CY84" i="2"/>
  <c r="AM46" i="2"/>
  <c r="CR14" i="2"/>
  <c r="CL58" i="2"/>
  <c r="CM32" i="2"/>
  <c r="CJ60" i="2"/>
  <c r="CW60" i="2" s="1"/>
  <c r="CJ53" i="2"/>
  <c r="CM24" i="2"/>
  <c r="CP21" i="2"/>
  <c r="CM28" i="2"/>
  <c r="CL62" i="2"/>
  <c r="AG20" i="2"/>
  <c r="AZ20" i="2" s="1"/>
  <c r="CP14" i="2"/>
  <c r="CP10" i="2"/>
  <c r="CM26" i="2"/>
  <c r="CM27" i="2"/>
  <c r="CD12" i="2"/>
  <c r="CJ63" i="2"/>
  <c r="CV62" i="2" s="1"/>
  <c r="CP20" i="2"/>
  <c r="CR10" i="2"/>
  <c r="CR54" i="2"/>
  <c r="CR16" i="2"/>
  <c r="CP13" i="2"/>
  <c r="AT45" i="2"/>
  <c r="AN40" i="2"/>
  <c r="CP16" i="2"/>
  <c r="CR20" i="2"/>
  <c r="CD20" i="2"/>
  <c r="AE42" i="2"/>
  <c r="AE57" i="2"/>
  <c r="CL52" i="2"/>
  <c r="CJ55" i="2"/>
  <c r="CL60" i="2"/>
  <c r="CY60" i="2" s="1"/>
  <c r="CJ62" i="2"/>
  <c r="CR58" i="2"/>
  <c r="CP62" i="2"/>
  <c r="CP56" i="2"/>
  <c r="CW56" i="2" s="1"/>
  <c r="CP53" i="2"/>
  <c r="CR62" i="2"/>
  <c r="CY62" i="2" s="1"/>
  <c r="CP55" i="2"/>
  <c r="CP57" i="2"/>
  <c r="CV56" i="2" s="1"/>
  <c r="CP59" i="2"/>
  <c r="CR52" i="2"/>
  <c r="CY52" i="2" s="1"/>
  <c r="CP54" i="2"/>
  <c r="CP52" i="2"/>
  <c r="CP58" i="2"/>
  <c r="CW58" i="2" s="1"/>
  <c r="CR56" i="2"/>
  <c r="CY56" i="2" s="1"/>
  <c r="CL54" i="2"/>
  <c r="AT38" i="2"/>
  <c r="AV44" i="2"/>
  <c r="AT39" i="2"/>
  <c r="AT44" i="2"/>
  <c r="AV40" i="2"/>
  <c r="CO26" i="2"/>
  <c r="CM33" i="2"/>
  <c r="AP42" i="2"/>
  <c r="CP12" i="2"/>
  <c r="CP11" i="2"/>
  <c r="CR12" i="2"/>
  <c r="CP15" i="2"/>
  <c r="CS29" i="2"/>
  <c r="AT47" i="2"/>
  <c r="AT43" i="2"/>
  <c r="AT46" i="2"/>
  <c r="AV46" i="2"/>
  <c r="CS47" i="2"/>
  <c r="CV46" i="2" s="1"/>
  <c r="CU46" i="2"/>
  <c r="CY46" i="2" s="1"/>
  <c r="AV38" i="2"/>
  <c r="CO14" i="2"/>
  <c r="CM15" i="2"/>
  <c r="CJ54" i="2"/>
  <c r="CJ59" i="2"/>
  <c r="AE19" i="2"/>
  <c r="AW18" i="2" s="1"/>
  <c r="CJ61" i="2"/>
  <c r="CV60" i="2" s="1"/>
  <c r="AE46" i="2"/>
  <c r="AE63" i="2"/>
  <c r="AG56" i="2"/>
  <c r="AE58" i="2"/>
  <c r="AE61" i="2"/>
  <c r="AE54" i="2"/>
  <c r="AG62" i="2"/>
  <c r="AE62" i="2"/>
  <c r="AG58" i="2"/>
  <c r="AG60" i="2"/>
  <c r="AE60" i="2"/>
  <c r="AE55" i="2"/>
  <c r="AG54" i="2"/>
  <c r="AE56" i="2"/>
  <c r="AP54" i="2"/>
  <c r="AN55" i="2"/>
  <c r="AN62" i="2"/>
  <c r="AN56" i="2"/>
  <c r="AP60" i="2"/>
  <c r="AN57" i="2"/>
  <c r="AW56" i="2" s="1"/>
  <c r="AN61" i="2"/>
  <c r="AP62" i="2"/>
  <c r="AN63" i="2"/>
  <c r="AN54" i="2"/>
  <c r="AN60" i="2"/>
  <c r="AN53" i="2"/>
  <c r="AP56" i="2"/>
  <c r="AP52" i="2"/>
  <c r="AK62" i="2"/>
  <c r="AK60" i="2"/>
  <c r="AK53" i="2"/>
  <c r="AM58" i="2"/>
  <c r="AK54" i="2"/>
  <c r="AM54" i="2"/>
  <c r="AK58" i="2"/>
  <c r="AM62" i="2"/>
  <c r="AK52" i="2"/>
  <c r="AX52" i="2" s="1"/>
  <c r="AK61" i="2"/>
  <c r="AM60" i="2"/>
  <c r="AM52" i="2"/>
  <c r="AK55" i="2"/>
  <c r="AK63" i="2"/>
  <c r="AK59" i="2"/>
  <c r="AW58" i="2" s="1"/>
  <c r="CS42" i="2"/>
  <c r="CU42" i="2"/>
  <c r="CU40" i="2"/>
  <c r="CU38" i="2"/>
  <c r="CS45" i="2"/>
  <c r="CS46" i="2"/>
  <c r="CW46" i="2" s="1"/>
  <c r="CU44" i="2"/>
  <c r="CS39" i="2"/>
  <c r="CS44" i="2"/>
  <c r="CS41" i="2"/>
  <c r="CS38" i="2"/>
  <c r="AK49" i="2"/>
  <c r="AN38" i="2"/>
  <c r="AG46" i="2"/>
  <c r="AE43" i="2"/>
  <c r="AE41" i="2"/>
  <c r="AG42" i="2"/>
  <c r="AE40" i="2"/>
  <c r="AE48" i="2"/>
  <c r="AK44" i="2"/>
  <c r="AK40" i="2"/>
  <c r="AK41" i="2"/>
  <c r="AK45" i="2"/>
  <c r="AK47" i="2"/>
  <c r="AM44" i="2"/>
  <c r="AK39" i="2"/>
  <c r="AK38" i="2"/>
  <c r="AN41" i="2"/>
  <c r="AN47" i="2"/>
  <c r="AN46" i="2"/>
  <c r="AP46" i="2"/>
  <c r="AM40" i="2"/>
  <c r="AG44" i="2"/>
  <c r="AG40" i="2"/>
  <c r="AN43" i="2"/>
  <c r="AP40" i="2"/>
  <c r="AP48" i="2"/>
  <c r="AN48" i="2"/>
  <c r="AN49" i="2"/>
  <c r="AP38" i="2"/>
  <c r="AK46" i="2"/>
  <c r="AK48" i="2"/>
  <c r="AM38" i="2"/>
  <c r="AE45" i="2"/>
  <c r="AE47" i="2"/>
  <c r="AE49" i="2"/>
  <c r="AG48" i="2"/>
  <c r="CL26" i="2"/>
  <c r="CO28" i="2"/>
  <c r="CO34" i="2"/>
  <c r="CM29" i="2"/>
  <c r="CJ26" i="2"/>
  <c r="CU28" i="2"/>
  <c r="CU26" i="2"/>
  <c r="CS24" i="2"/>
  <c r="CM25" i="2"/>
  <c r="CM35" i="2"/>
  <c r="CV34" i="2" s="1"/>
  <c r="CM34" i="2"/>
  <c r="CO32" i="2"/>
  <c r="CS30" i="2"/>
  <c r="CS27" i="2"/>
  <c r="CS25" i="2"/>
  <c r="CS33" i="2"/>
  <c r="CS31" i="2"/>
  <c r="CJ25" i="2"/>
  <c r="CL32" i="2"/>
  <c r="CS28" i="2"/>
  <c r="CU30" i="2"/>
  <c r="CS26" i="2"/>
  <c r="CS32" i="2"/>
  <c r="CU32" i="2"/>
  <c r="CJ27" i="2"/>
  <c r="CJ30" i="2"/>
  <c r="CJ32" i="2"/>
  <c r="CJ34" i="2"/>
  <c r="CJ31" i="2"/>
  <c r="CV30" i="2" s="1"/>
  <c r="CL30" i="2"/>
  <c r="CL24" i="2"/>
  <c r="CY24" i="2" s="1"/>
  <c r="CJ33" i="2"/>
  <c r="CJ24" i="2"/>
  <c r="CL34" i="2"/>
  <c r="AV32" i="2"/>
  <c r="AT30" i="2"/>
  <c r="AV24" i="2"/>
  <c r="AT25" i="2"/>
  <c r="AV30" i="2"/>
  <c r="AT28" i="2"/>
  <c r="AX28" i="2" s="1"/>
  <c r="AT24" i="2"/>
  <c r="AT32" i="2"/>
  <c r="AV28" i="2"/>
  <c r="AZ28" i="2" s="1"/>
  <c r="AT33" i="2"/>
  <c r="AT29" i="2"/>
  <c r="AW28" i="2" s="1"/>
  <c r="AT27" i="2"/>
  <c r="AV26" i="2"/>
  <c r="AT31" i="2"/>
  <c r="AW34" i="2"/>
  <c r="AK33" i="2"/>
  <c r="AK31" i="2"/>
  <c r="AK26" i="2"/>
  <c r="AX26" i="2" s="1"/>
  <c r="AK27" i="2"/>
  <c r="AM32" i="2"/>
  <c r="AK25" i="2"/>
  <c r="AK34" i="2"/>
  <c r="AX34" i="2" s="1"/>
  <c r="AM26" i="2"/>
  <c r="AK30" i="2"/>
  <c r="AK32" i="2"/>
  <c r="AK24" i="2"/>
  <c r="AM34" i="2"/>
  <c r="AZ34" i="2" s="1"/>
  <c r="AM24" i="2"/>
  <c r="AM30" i="2"/>
  <c r="CM10" i="2"/>
  <c r="CM20" i="2"/>
  <c r="CO10" i="2"/>
  <c r="CO20" i="2"/>
  <c r="CO12" i="2"/>
  <c r="CO18" i="2"/>
  <c r="CM11" i="2"/>
  <c r="CM12" i="2"/>
  <c r="CM19" i="2"/>
  <c r="CV18" i="2" s="1"/>
  <c r="CM18" i="2"/>
  <c r="CM14" i="2"/>
  <c r="CM13" i="2"/>
  <c r="CD18" i="2"/>
  <c r="CD14" i="2"/>
  <c r="CD13" i="2"/>
  <c r="CF18" i="2"/>
  <c r="CF14" i="2"/>
  <c r="CF20" i="2"/>
  <c r="CD16" i="2"/>
  <c r="CD17" i="2"/>
  <c r="CV16" i="2" s="1"/>
  <c r="CF16" i="2"/>
  <c r="CD15" i="2"/>
  <c r="CD21" i="2"/>
  <c r="CF12" i="2"/>
  <c r="AE16" i="2"/>
  <c r="AX16" i="2" s="1"/>
  <c r="AG12" i="2"/>
  <c r="AZ12" i="2" s="1"/>
  <c r="AE21" i="2"/>
  <c r="AW20" i="2" s="1"/>
  <c r="AE12" i="2"/>
  <c r="AX12" i="2" s="1"/>
  <c r="AE15" i="2"/>
  <c r="AW14" i="2" s="1"/>
  <c r="AE17" i="2"/>
  <c r="AW16" i="2" s="1"/>
  <c r="AG14" i="2"/>
  <c r="AZ14" i="2" s="1"/>
  <c r="AE14" i="2"/>
  <c r="AX14" i="2" s="1"/>
  <c r="AE20" i="2"/>
  <c r="AX20" i="2" s="1"/>
  <c r="AG18" i="2"/>
  <c r="AZ18" i="2" s="1"/>
  <c r="AE13" i="2"/>
  <c r="AW12" i="2" s="1"/>
  <c r="AG16" i="2"/>
  <c r="AZ16" i="2" s="1"/>
  <c r="AS42" i="2"/>
  <c r="AS44" i="2"/>
  <c r="AQ44" i="2"/>
  <c r="AS40" i="2"/>
  <c r="AQ45" i="2"/>
  <c r="AS48" i="2"/>
  <c r="AQ41" i="2"/>
  <c r="AQ39" i="2"/>
  <c r="AQ42" i="2"/>
  <c r="AQ38" i="2"/>
  <c r="AQ49" i="2"/>
  <c r="AS38" i="2"/>
  <c r="AQ40" i="2"/>
  <c r="AQ43" i="2"/>
  <c r="CP43" i="2"/>
  <c r="CV42" i="2" s="1"/>
  <c r="CR48" i="2"/>
  <c r="CY48" i="2" s="1"/>
  <c r="CP38" i="2"/>
  <c r="CR42" i="2"/>
  <c r="CR38" i="2"/>
  <c r="CP44" i="2"/>
  <c r="CP49" i="2"/>
  <c r="CV48" i="2" s="1"/>
  <c r="CP45" i="2"/>
  <c r="CR40" i="2"/>
  <c r="CP41" i="2"/>
  <c r="CP48" i="2"/>
  <c r="CW48" i="2" s="1"/>
  <c r="CP39" i="2"/>
  <c r="CP42" i="2"/>
  <c r="CR44" i="2"/>
  <c r="CP40" i="2"/>
  <c r="CW40" i="2" s="1"/>
  <c r="AX10" i="2"/>
  <c r="AX18" i="2"/>
  <c r="AW10" i="2"/>
  <c r="AZ10" i="2"/>
  <c r="AZ56" i="2" l="1"/>
  <c r="AX24" i="2"/>
  <c r="CV20" i="2"/>
  <c r="CZ66" i="2"/>
  <c r="CB66" i="2" s="1"/>
  <c r="CZ68" i="2"/>
  <c r="CB68" i="2" s="1"/>
  <c r="CZ74" i="2"/>
  <c r="CB74" i="2" s="1"/>
  <c r="CZ72" i="2"/>
  <c r="CB72" i="2" s="1"/>
  <c r="CZ76" i="2"/>
  <c r="CB76" i="2" s="1"/>
  <c r="CZ70" i="2"/>
  <c r="CB70" i="2" s="1"/>
  <c r="CV54" i="2"/>
  <c r="CW52" i="2"/>
  <c r="CZ52" i="2" s="1"/>
  <c r="CV28" i="2"/>
  <c r="CW10" i="2"/>
  <c r="CW12" i="2"/>
  <c r="CY10" i="2"/>
  <c r="CB94" i="2"/>
  <c r="CZ100" i="2"/>
  <c r="CB100" i="2" s="1"/>
  <c r="CZ98" i="2"/>
  <c r="CB98" i="2" s="1"/>
  <c r="CB96" i="2"/>
  <c r="CZ104" i="2"/>
  <c r="CB104" i="2" s="1"/>
  <c r="CZ90" i="2"/>
  <c r="CB90" i="2" s="1"/>
  <c r="CB80" i="2"/>
  <c r="CZ88" i="2"/>
  <c r="CB88" i="2" s="1"/>
  <c r="CZ82" i="2"/>
  <c r="CB82" i="2" s="1"/>
  <c r="CZ84" i="2"/>
  <c r="CB84" i="2" s="1"/>
  <c r="CY58" i="2"/>
  <c r="CZ58" i="2" s="1"/>
  <c r="AZ46" i="2"/>
  <c r="AZ32" i="2"/>
  <c r="CY12" i="2"/>
  <c r="CV52" i="2"/>
  <c r="CW28" i="2"/>
  <c r="CW16" i="2"/>
  <c r="CV10" i="2"/>
  <c r="CY54" i="2"/>
  <c r="CY16" i="2"/>
  <c r="AW38" i="2"/>
  <c r="CW20" i="2"/>
  <c r="AX42" i="2"/>
  <c r="CW24" i="2"/>
  <c r="CZ24" i="2" s="1"/>
  <c r="CW62" i="2"/>
  <c r="CZ62" i="2" s="1"/>
  <c r="CB62" i="2" s="1"/>
  <c r="CW54" i="2"/>
  <c r="CV58" i="2"/>
  <c r="CZ56" i="2"/>
  <c r="CB56" i="2" s="1"/>
  <c r="CY44" i="2"/>
  <c r="CY14" i="2"/>
  <c r="CV44" i="2"/>
  <c r="CZ60" i="2"/>
  <c r="CB60" i="2" s="1"/>
  <c r="CV14" i="2"/>
  <c r="AX58" i="2"/>
  <c r="AZ58" i="2"/>
  <c r="AW62" i="2"/>
  <c r="AX56" i="2"/>
  <c r="AX62" i="2"/>
  <c r="AZ54" i="2"/>
  <c r="AX60" i="2"/>
  <c r="AW54" i="2"/>
  <c r="AZ62" i="2"/>
  <c r="AW60" i="2"/>
  <c r="AW52" i="2"/>
  <c r="AZ52" i="2"/>
  <c r="BA52" i="2" s="1"/>
  <c r="AZ60" i="2"/>
  <c r="AX54" i="2"/>
  <c r="CY42" i="2"/>
  <c r="CW42" i="2"/>
  <c r="CY40" i="2"/>
  <c r="CZ40" i="2" s="1"/>
  <c r="CY38" i="2"/>
  <c r="CV38" i="2"/>
  <c r="CW38" i="2"/>
  <c r="CV40" i="2"/>
  <c r="CW44" i="2"/>
  <c r="CZ46" i="2"/>
  <c r="CB46" i="2" s="1"/>
  <c r="CZ48" i="2"/>
  <c r="CB48" i="2" s="1"/>
  <c r="AX44" i="2"/>
  <c r="AW46" i="2"/>
  <c r="AZ42" i="2"/>
  <c r="AX48" i="2"/>
  <c r="AW42" i="2"/>
  <c r="AX38" i="2"/>
  <c r="AX40" i="2"/>
  <c r="AW40" i="2"/>
  <c r="AX46" i="2"/>
  <c r="AW48" i="2"/>
  <c r="AZ48" i="2"/>
  <c r="AZ44" i="2"/>
  <c r="AZ40" i="2"/>
  <c r="AZ38" i="2"/>
  <c r="BA38" i="2" s="1"/>
  <c r="AW44" i="2"/>
  <c r="CY26" i="2"/>
  <c r="CY34" i="2"/>
  <c r="CY28" i="2"/>
  <c r="CW26" i="2"/>
  <c r="CW34" i="2"/>
  <c r="CY30" i="2"/>
  <c r="CW30" i="2"/>
  <c r="CV32" i="2"/>
  <c r="CY32" i="2"/>
  <c r="CV24" i="2"/>
  <c r="CV26" i="2"/>
  <c r="CW32" i="2"/>
  <c r="AX30" i="2"/>
  <c r="AZ24" i="2"/>
  <c r="AW32" i="2"/>
  <c r="AZ30" i="2"/>
  <c r="AX32" i="2"/>
  <c r="AW24" i="2"/>
  <c r="AW30" i="2"/>
  <c r="AZ26" i="2"/>
  <c r="BA26" i="2" s="1"/>
  <c r="AW26" i="2"/>
  <c r="BA28" i="2"/>
  <c r="AC28" i="2" s="1"/>
  <c r="BA34" i="2"/>
  <c r="AC34" i="2" s="1"/>
  <c r="CY20" i="2"/>
  <c r="CW18" i="2"/>
  <c r="CW14" i="2"/>
  <c r="CV12" i="2"/>
  <c r="CY18" i="2"/>
  <c r="BA12" i="2"/>
  <c r="AC12" i="2" s="1"/>
  <c r="BA20" i="2"/>
  <c r="AC20" i="2" s="1"/>
  <c r="BA18" i="2"/>
  <c r="AC18" i="2" s="1"/>
  <c r="BA16" i="2"/>
  <c r="AC16" i="2" s="1"/>
  <c r="BA10" i="2"/>
  <c r="AC10" i="2" s="1"/>
  <c r="BA14" i="2"/>
  <c r="AC14" i="2" s="1"/>
  <c r="BA56" i="2" l="1"/>
  <c r="AC56" i="2" s="1"/>
  <c r="BA24" i="2"/>
  <c r="AC24" i="2" s="1"/>
  <c r="CB52" i="2"/>
  <c r="CZ10" i="2"/>
  <c r="CB10" i="2" s="1"/>
  <c r="CZ12" i="2"/>
  <c r="CB12" i="2" s="1"/>
  <c r="BA46" i="2"/>
  <c r="AC46" i="2" s="1"/>
  <c r="CZ28" i="2"/>
  <c r="CB28" i="2" s="1"/>
  <c r="BA32" i="2"/>
  <c r="AC32" i="2" s="1"/>
  <c r="CZ20" i="2"/>
  <c r="CB20" i="2" s="1"/>
  <c r="CZ16" i="2"/>
  <c r="CB16" i="2" s="1"/>
  <c r="CZ54" i="2"/>
  <c r="CB54" i="2" s="1"/>
  <c r="AC38" i="2"/>
  <c r="BA30" i="2"/>
  <c r="AC30" i="2" s="1"/>
  <c r="CZ14" i="2"/>
  <c r="CB14" i="2" s="1"/>
  <c r="BA42" i="2"/>
  <c r="AC42" i="2" s="1"/>
  <c r="CB58" i="2"/>
  <c r="CZ44" i="2"/>
  <c r="CB44" i="2" s="1"/>
  <c r="BA58" i="2"/>
  <c r="AC58" i="2" s="1"/>
  <c r="BA54" i="2"/>
  <c r="AC54" i="2" s="1"/>
  <c r="AC52" i="2"/>
  <c r="BA62" i="2"/>
  <c r="AC62" i="2" s="1"/>
  <c r="BA60" i="2"/>
  <c r="AC60" i="2" s="1"/>
  <c r="CZ38" i="2"/>
  <c r="CB38" i="2" s="1"/>
  <c r="CZ42" i="2"/>
  <c r="CB42" i="2" s="1"/>
  <c r="CB40" i="2"/>
  <c r="BA44" i="2"/>
  <c r="AC44" i="2" s="1"/>
  <c r="BA48" i="2"/>
  <c r="AC48" i="2" s="1"/>
  <c r="BA40" i="2"/>
  <c r="AC40" i="2" s="1"/>
  <c r="CZ34" i="2"/>
  <c r="CB34" i="2" s="1"/>
  <c r="CZ26" i="2"/>
  <c r="CB26" i="2" s="1"/>
  <c r="CZ30" i="2"/>
  <c r="CB30" i="2" s="1"/>
  <c r="CZ32" i="2"/>
  <c r="CB32" i="2" s="1"/>
  <c r="CB24" i="2"/>
  <c r="AC26" i="2"/>
  <c r="CZ18" i="2"/>
  <c r="CB18" i="2" s="1"/>
  <c r="AB10" i="2"/>
  <c r="CA54" i="2" l="1"/>
  <c r="CA52" i="2"/>
  <c r="CA10" i="2"/>
  <c r="AB52" i="2"/>
  <c r="CA38" i="2"/>
  <c r="AB38" i="2"/>
  <c r="AB40" i="2"/>
  <c r="CA24" i="2"/>
  <c r="AB26" i="2"/>
  <c r="AB24" i="2"/>
</calcChain>
</file>

<file path=xl/sharedStrings.xml><?xml version="1.0" encoding="utf-8"?>
<sst xmlns="http://schemas.openxmlformats.org/spreadsheetml/2006/main" count="400" uniqueCount="119">
  <si>
    <t>:</t>
  </si>
  <si>
    <t>A</t>
  </si>
  <si>
    <t>Леги</t>
  </si>
  <si>
    <t>В</t>
  </si>
  <si>
    <t>Участник</t>
  </si>
  <si>
    <t>Разница</t>
  </si>
  <si>
    <t>П</t>
  </si>
  <si>
    <t>Очки м/у собой</t>
  </si>
  <si>
    <t>Коэффициент</t>
  </si>
  <si>
    <t>М</t>
  </si>
  <si>
    <t>О</t>
  </si>
  <si>
    <t>Набор</t>
  </si>
  <si>
    <t>B</t>
  </si>
  <si>
    <t>C</t>
  </si>
  <si>
    <t>D</t>
  </si>
  <si>
    <t>E</t>
  </si>
  <si>
    <t>F</t>
  </si>
  <si>
    <t>G</t>
  </si>
  <si>
    <t>H</t>
  </si>
  <si>
    <t>1/4 финала</t>
  </si>
  <si>
    <t>1/2 финала</t>
  </si>
  <si>
    <t>ФИНАЛ</t>
  </si>
  <si>
    <t>1/8 финала</t>
  </si>
  <si>
    <t>A1</t>
  </si>
  <si>
    <t>B2</t>
  </si>
  <si>
    <t>G2</t>
  </si>
  <si>
    <t>H1</t>
  </si>
  <si>
    <t>E1</t>
  </si>
  <si>
    <t>F2</t>
  </si>
  <si>
    <t>C2</t>
  </si>
  <si>
    <t>D1</t>
  </si>
  <si>
    <t>C1</t>
  </si>
  <si>
    <t>D2</t>
  </si>
  <si>
    <t>E2</t>
  </si>
  <si>
    <t>F1</t>
  </si>
  <si>
    <t>G1</t>
  </si>
  <si>
    <t>H2</t>
  </si>
  <si>
    <t>A2</t>
  </si>
  <si>
    <t>B1</t>
  </si>
  <si>
    <t>Кононова М.</t>
  </si>
  <si>
    <t>Сметанин Г.</t>
  </si>
  <si>
    <t>При подготовки материалов использовалась шаблон сетки имени Никишова Олега</t>
  </si>
  <si>
    <t>Бортников В.</t>
  </si>
  <si>
    <t>Новолодский Д.</t>
  </si>
  <si>
    <t>Новиков Ю.</t>
  </si>
  <si>
    <t>Степанов А.</t>
  </si>
  <si>
    <t>Сюбкаев Т.</t>
  </si>
  <si>
    <t>Харитонова А.</t>
  </si>
  <si>
    <t>Варламов Д.</t>
  </si>
  <si>
    <t>Тухватуллин Т.</t>
  </si>
  <si>
    <t>Бердников В.</t>
  </si>
  <si>
    <t>Ившин А.</t>
  </si>
  <si>
    <t>Фефилова Н.</t>
  </si>
  <si>
    <t>Васильев О.</t>
  </si>
  <si>
    <t>Крашенко А.</t>
  </si>
  <si>
    <t>Суслопарова Л.</t>
  </si>
  <si>
    <t>Фадеев К.</t>
  </si>
  <si>
    <t>Русских Н.</t>
  </si>
  <si>
    <t>Злыгостева А.</t>
  </si>
  <si>
    <t>Башегуров И.</t>
  </si>
  <si>
    <t>Новиков Ю</t>
  </si>
  <si>
    <t>Пономарева А.</t>
  </si>
  <si>
    <t>Наговицын А.</t>
  </si>
  <si>
    <t>Хохряков В.</t>
  </si>
  <si>
    <t>Жуланов П.</t>
  </si>
  <si>
    <t>Чупин С.</t>
  </si>
  <si>
    <t>Тимофеев Д.</t>
  </si>
  <si>
    <t>1/16 финала</t>
  </si>
  <si>
    <t>P1</t>
  </si>
  <si>
    <t>K1</t>
  </si>
  <si>
    <t>O2</t>
  </si>
  <si>
    <t>M2</t>
  </si>
  <si>
    <t>I1</t>
  </si>
  <si>
    <t>J2</t>
  </si>
  <si>
    <t>L2</t>
  </si>
  <si>
    <t>N1</t>
  </si>
  <si>
    <t>N2</t>
  </si>
  <si>
    <t>L1</t>
  </si>
  <si>
    <t>J1</t>
  </si>
  <si>
    <t>P2</t>
  </si>
  <si>
    <t>I2</t>
  </si>
  <si>
    <t>M1</t>
  </si>
  <si>
    <t>O1</t>
  </si>
  <si>
    <t>K2</t>
  </si>
  <si>
    <t>Степанов - Бердников</t>
  </si>
  <si>
    <t>Кононова - Фефилова</t>
  </si>
  <si>
    <t>Чупин - Новиков</t>
  </si>
  <si>
    <t>Наговицын - Хохряков</t>
  </si>
  <si>
    <t>Тухватуллин - Ившин</t>
  </si>
  <si>
    <t>Суслопарова - Русских</t>
  </si>
  <si>
    <t>Открытый Кубок Ижевска, 29.10.2017, мужчины, личный разряд, группы</t>
  </si>
  <si>
    <t>Сальников В.</t>
  </si>
  <si>
    <t>Кузнецов Т.</t>
  </si>
  <si>
    <t>Саляхова А.</t>
  </si>
  <si>
    <t>Вяльшина О.</t>
  </si>
  <si>
    <t>Придыбайло В.</t>
  </si>
  <si>
    <t>Жилин Д.</t>
  </si>
  <si>
    <t>Колегов А.</t>
  </si>
  <si>
    <t>Борискина А.</t>
  </si>
  <si>
    <t>Гарифуллин</t>
  </si>
  <si>
    <t>Кутявин Н.</t>
  </si>
  <si>
    <t>Шарыгин А.</t>
  </si>
  <si>
    <t>Ситников А.</t>
  </si>
  <si>
    <t>Открытый Кубок Ижевска, 29.10.2017, мужчины, личный разряд, олимпийка</t>
  </si>
  <si>
    <t>Кутявин И.</t>
  </si>
  <si>
    <t>Открытый Кубок Ижевска, 29.10.2017, пары, мужчины</t>
  </si>
  <si>
    <t>Кузнецов - Тимофеев</t>
  </si>
  <si>
    <t>Васильев - Харитонова</t>
  </si>
  <si>
    <t>Вяльшина - Саляхова</t>
  </si>
  <si>
    <t>Сметанин - Кутявин</t>
  </si>
  <si>
    <t>Варламов - Башегуров</t>
  </si>
  <si>
    <t>Придыбайло - Злыгостева</t>
  </si>
  <si>
    <t>Новолодский - Жилин</t>
  </si>
  <si>
    <t>Жуланов - Борискина</t>
  </si>
  <si>
    <t>Шарыгин - Колегов</t>
  </si>
  <si>
    <t>Сюбкаев - Пономарева</t>
  </si>
  <si>
    <t>Крашенко - Бортников</t>
  </si>
  <si>
    <t>Тухватуллин - Ситников</t>
  </si>
  <si>
    <t>Фадеев - Сальников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</si>
</sst>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Arial Cyr"/>
      <charset val="204"/>
    </font>
    <font>
      <b/>
      <sz val="10"/>
      <name val="Arial Cyr"/>
      <charset val="204"/>
    </font>
    <font>
      <b/>
      <i/>
      <sz val="10"/>
      <name val="Arial Cyr"/>
      <charset val="204"/>
    </font>
    <font>
      <sz val="8"/>
      <name val="Arial Cyr"/>
      <charset val="204"/>
    </font>
    <font>
      <b/>
      <sz val="10"/>
      <color indexed="18"/>
      <name val="Arial Cyr"/>
      <charset val="204"/>
    </font>
    <font>
      <b/>
      <i/>
      <sz val="10"/>
      <color indexed="18"/>
      <name val="Arial Cyr"/>
      <charset val="204"/>
    </font>
    <font>
      <b/>
      <sz val="12"/>
      <name val="Arial Cyr"/>
      <charset val="204"/>
    </font>
    <font>
      <b/>
      <sz val="8"/>
      <name val="Arial Cyr"/>
      <charset val="204"/>
    </font>
    <font>
      <b/>
      <i/>
      <sz val="8"/>
      <name val="Arial Cyr"/>
      <charset val="204"/>
    </font>
    <font>
      <b/>
      <sz val="14"/>
      <name val="Arial Black"/>
      <family val="2"/>
      <charset val="204"/>
    </font>
    <font>
      <sz val="16"/>
      <name val="Arial Black"/>
      <family val="2"/>
      <charset val="204"/>
    </font>
    <font>
      <b/>
      <sz val="16"/>
      <name val="Arial Black"/>
      <family val="2"/>
      <charset val="204"/>
    </font>
    <font>
      <b/>
      <sz val="8"/>
      <name val="Arial"/>
      <family val="2"/>
      <charset val="204"/>
    </font>
    <font>
      <b/>
      <sz val="10"/>
      <name val="Arial Black"/>
      <family val="2"/>
      <charset val="204"/>
    </font>
    <font>
      <sz val="12"/>
      <name val="Arial Black"/>
      <family val="2"/>
      <charset val="204"/>
    </font>
    <font>
      <b/>
      <sz val="10"/>
      <name val="Arial Narrow"/>
      <family val="2"/>
      <charset val="204"/>
    </font>
    <font>
      <b/>
      <sz val="14"/>
      <name val="Arial Cyr"/>
      <charset val="204"/>
    </font>
    <font>
      <b/>
      <sz val="12"/>
      <color theme="0"/>
      <name val="Arial Black"/>
      <family val="2"/>
      <charset val="204"/>
    </font>
    <font>
      <sz val="12"/>
      <color theme="0"/>
      <name val="Arial Black"/>
      <family val="2"/>
      <charset val="204"/>
    </font>
    <font>
      <sz val="18"/>
      <color theme="0"/>
      <name val="Arial Black"/>
      <family val="2"/>
      <charset val="204"/>
    </font>
    <font>
      <b/>
      <i/>
      <sz val="12"/>
      <color theme="0"/>
      <name val="Arial Black"/>
      <family val="2"/>
      <charset val="204"/>
    </font>
    <font>
      <i/>
      <sz val="12"/>
      <color theme="0"/>
      <name val="Arial Black"/>
      <family val="2"/>
      <charset val="204"/>
    </font>
    <font>
      <i/>
      <sz val="10"/>
      <color theme="0"/>
      <name val="Arial Black"/>
      <family val="2"/>
      <charset val="204"/>
    </font>
    <font>
      <b/>
      <i/>
      <sz val="10"/>
      <color theme="0"/>
      <name val="Arial Black"/>
      <family val="2"/>
      <charset val="204"/>
    </font>
    <font>
      <b/>
      <sz val="14"/>
      <color rgb="FFFF0000"/>
      <name val="Arial Black"/>
      <family val="2"/>
      <charset val="204"/>
    </font>
    <font>
      <b/>
      <sz val="18"/>
      <color rgb="FFFF0000"/>
      <name val="Arial Black"/>
      <family val="2"/>
      <charset val="204"/>
    </font>
    <font>
      <b/>
      <sz val="18"/>
      <color theme="0"/>
      <name val="Arial Black"/>
      <family val="2"/>
      <charset val="204"/>
    </font>
    <font>
      <b/>
      <sz val="22"/>
      <color theme="0"/>
      <name val="Arial Black"/>
      <family val="2"/>
      <charset val="204"/>
    </font>
    <font>
      <sz val="16"/>
      <color theme="0"/>
      <name val="Arial Black"/>
      <family val="2"/>
      <charset val="204"/>
    </font>
    <font>
      <sz val="12"/>
      <color rgb="FFC00000"/>
      <name val="Arial Black"/>
      <family val="2"/>
      <charset val="204"/>
    </font>
    <font>
      <b/>
      <i/>
      <sz val="12"/>
      <color rgb="FFFF0000"/>
      <name val="Arial Black"/>
      <family val="2"/>
      <charset val="204"/>
    </font>
    <font>
      <sz val="14"/>
      <color theme="0"/>
      <name val="Arial Black"/>
      <family val="2"/>
      <charset val="204"/>
    </font>
    <font>
      <b/>
      <sz val="11"/>
      <name val="Arial Black"/>
      <family val="2"/>
      <charset val="204"/>
    </font>
    <font>
      <b/>
      <sz val="12"/>
      <name val="Arial Black"/>
      <family val="2"/>
      <charset val="204"/>
    </font>
    <font>
      <b/>
      <i/>
      <sz val="8"/>
      <color rgb="FFFF0000"/>
      <name val="Arial Black"/>
      <family val="2"/>
      <charset val="204"/>
    </font>
  </fonts>
  <fills count="11">
    <fill>
      <patternFill patternType="none"/>
    </fill>
    <fill>
      <patternFill patternType="gray125"/>
    </fill>
    <fill>
      <patternFill patternType="solid">
        <fgColor indexed="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70C0"/>
        <bgColor indexed="64"/>
      </patternFill>
    </fill>
  </fills>
  <borders count="9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ck">
        <color rgb="FFFF000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style="thin">
        <color theme="0"/>
      </left>
      <right style="thick">
        <color theme="0"/>
      </right>
      <top style="thin">
        <color theme="0"/>
      </top>
      <bottom style="thin">
        <color theme="0"/>
      </bottom>
      <diagonal/>
    </border>
    <border>
      <left/>
      <right/>
      <top style="thick">
        <color rgb="FFFF0000"/>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style="medium">
        <color indexed="64"/>
      </left>
      <right style="medium">
        <color indexed="64"/>
      </right>
      <top/>
      <bottom style="thick">
        <color rgb="FFFF0000"/>
      </bottom>
      <diagonal/>
    </border>
    <border>
      <left style="medium">
        <color indexed="64"/>
      </left>
      <right/>
      <top/>
      <bottom style="thick">
        <color rgb="FFFF0000"/>
      </bottom>
      <diagonal/>
    </border>
    <border>
      <left/>
      <right style="medium">
        <color indexed="64"/>
      </right>
      <top/>
      <bottom style="thick">
        <color rgb="FFFF0000"/>
      </bottom>
      <diagonal/>
    </border>
    <border>
      <left/>
      <right/>
      <top style="thin">
        <color indexed="64"/>
      </top>
      <bottom style="thick">
        <color rgb="FFFF0000"/>
      </bottom>
      <diagonal/>
    </border>
    <border>
      <left/>
      <right style="thick">
        <color rgb="FFFF0000"/>
      </right>
      <top style="medium">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style="thin">
        <color indexed="64"/>
      </top>
      <bottom style="medium">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medium">
        <color indexed="64"/>
      </bottom>
      <diagonal/>
    </border>
    <border>
      <left style="thick">
        <color rgb="FFFF0000"/>
      </left>
      <right/>
      <top style="thin">
        <color indexed="64"/>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medium">
        <color indexed="64"/>
      </right>
      <top/>
      <bottom style="thin">
        <color indexed="64"/>
      </bottom>
      <diagonal/>
    </border>
    <border>
      <left style="thick">
        <color rgb="FFFF0000"/>
      </left>
      <right style="medium">
        <color indexed="64"/>
      </right>
      <top style="thin">
        <color indexed="64"/>
      </top>
      <bottom style="medium">
        <color indexed="64"/>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medium">
        <color indexed="64"/>
      </right>
      <top style="thick">
        <color rgb="FFFF0000"/>
      </top>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ck">
        <color rgb="FFFF0000"/>
      </top>
      <bottom style="thin">
        <color indexed="64"/>
      </bottom>
      <diagonal/>
    </border>
    <border>
      <left style="medium">
        <color indexed="64"/>
      </left>
      <right style="medium">
        <color indexed="64"/>
      </right>
      <top style="thick">
        <color rgb="FFFF0000"/>
      </top>
      <bottom style="thin">
        <color indexed="64"/>
      </bottom>
      <diagonal/>
    </border>
    <border>
      <left/>
      <right style="medium">
        <color rgb="FFFF0000"/>
      </right>
      <top style="medium">
        <color indexed="64"/>
      </top>
      <bottom style="thin">
        <color indexed="64"/>
      </bottom>
      <diagonal/>
    </border>
    <border>
      <left/>
      <right style="medium">
        <color rgb="FFFF0000"/>
      </right>
      <top style="thin">
        <color indexed="64"/>
      </top>
      <bottom style="medium">
        <color indexed="64"/>
      </bottom>
      <diagonal/>
    </border>
    <border>
      <left style="medium">
        <color rgb="FFFF0000"/>
      </left>
      <right style="medium">
        <color indexed="64"/>
      </right>
      <top/>
      <bottom style="thin">
        <color indexed="64"/>
      </bottom>
      <diagonal/>
    </border>
    <border>
      <left style="medium">
        <color rgb="FFFF0000"/>
      </left>
      <right style="medium">
        <color indexed="64"/>
      </right>
      <top style="thin">
        <color indexed="64"/>
      </top>
      <bottom style="medium">
        <color indexed="64"/>
      </bottom>
      <diagonal/>
    </border>
    <border>
      <left style="medium">
        <color rgb="FFFF0000"/>
      </left>
      <right/>
      <top/>
      <bottom style="thin">
        <color indexed="64"/>
      </bottom>
      <diagonal/>
    </border>
    <border>
      <left style="medium">
        <color rgb="FFFF0000"/>
      </left>
      <right/>
      <top style="thin">
        <color indexed="64"/>
      </top>
      <bottom/>
      <diagonal/>
    </border>
    <border>
      <left style="medium">
        <color rgb="FFFF0000"/>
      </left>
      <right/>
      <top style="medium">
        <color indexed="64"/>
      </top>
      <bottom style="thin">
        <color indexed="64"/>
      </bottom>
      <diagonal/>
    </border>
    <border>
      <left style="medium">
        <color rgb="FFFF0000"/>
      </left>
      <right/>
      <top style="thin">
        <color indexed="64"/>
      </top>
      <bottom style="medium">
        <color indexed="64"/>
      </bottom>
      <diagonal/>
    </border>
    <border>
      <left style="medium">
        <color rgb="FFFF0000"/>
      </left>
      <right/>
      <top style="thin">
        <color indexed="64"/>
      </top>
      <bottom style="thick">
        <color rgb="FFFF0000"/>
      </bottom>
      <diagonal/>
    </border>
    <border>
      <left/>
      <right style="medium">
        <color rgb="FFFF0000"/>
      </right>
      <top style="thin">
        <color indexed="64"/>
      </top>
      <bottom style="thick">
        <color rgb="FFFF0000"/>
      </bottom>
      <diagonal/>
    </border>
    <border>
      <left/>
      <right style="medium">
        <color rgb="FFFF0000"/>
      </right>
      <top/>
      <bottom style="thin">
        <color indexed="64"/>
      </bottom>
      <diagonal/>
    </border>
    <border>
      <left/>
      <right style="medium">
        <color rgb="FFFF0000"/>
      </right>
      <top style="thin">
        <color indexed="64"/>
      </top>
      <bottom/>
      <diagonal/>
    </border>
    <border>
      <left style="thick">
        <color theme="0"/>
      </left>
      <right/>
      <top/>
      <bottom/>
      <diagonal/>
    </border>
    <border>
      <left style="thin">
        <color theme="0"/>
      </left>
      <right/>
      <top/>
      <bottom/>
      <diagonal/>
    </border>
    <border>
      <left/>
      <right style="thin">
        <color theme="0"/>
      </right>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top style="thick">
        <color theme="0"/>
      </top>
      <bottom style="thick">
        <color theme="0"/>
      </bottom>
      <diagonal/>
    </border>
  </borders>
  <cellStyleXfs count="1">
    <xf numFmtId="0" fontId="0" fillId="0" borderId="0"/>
  </cellStyleXfs>
  <cellXfs count="252">
    <xf numFmtId="0" fontId="0" fillId="0" borderId="0" xfId="0"/>
    <xf numFmtId="0" fontId="1" fillId="0" borderId="0" xfId="0" applyFont="1" applyAlignment="1" applyProtection="1">
      <protection hidden="1"/>
    </xf>
    <xf numFmtId="0" fontId="1" fillId="3" borderId="1"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0" borderId="0" xfId="0" applyFont="1" applyProtection="1">
      <protection hidden="1"/>
    </xf>
    <xf numFmtId="0" fontId="4" fillId="0" borderId="0" xfId="0" applyFont="1" applyAlignment="1" applyProtection="1">
      <protection hidden="1"/>
    </xf>
    <xf numFmtId="0" fontId="5" fillId="0" borderId="0" xfId="0" applyFont="1" applyAlignment="1" applyProtection="1">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locked="0" hidden="1"/>
    </xf>
    <xf numFmtId="0" fontId="12" fillId="0" borderId="9" xfId="0" applyFont="1" applyFill="1" applyBorder="1" applyAlignment="1" applyProtection="1">
      <alignment horizontal="center" vertical="center"/>
      <protection locked="0" hidden="1"/>
    </xf>
    <xf numFmtId="0" fontId="13" fillId="5" borderId="10"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0" borderId="0" xfId="0" applyFont="1" applyBorder="1" applyProtection="1">
      <protection hidden="1"/>
    </xf>
    <xf numFmtId="0" fontId="18" fillId="6" borderId="0" xfId="0" applyFont="1" applyFill="1" applyBorder="1" applyProtection="1">
      <protection hidden="1"/>
    </xf>
    <xf numFmtId="0" fontId="18" fillId="6" borderId="0" xfId="0" applyFont="1" applyFill="1" applyBorder="1" applyAlignment="1" applyProtection="1">
      <alignment horizontal="right"/>
      <protection hidden="1"/>
    </xf>
    <xf numFmtId="0" fontId="19" fillId="6" borderId="0" xfId="0" applyFont="1" applyFill="1" applyBorder="1" applyAlignment="1" applyProtection="1">
      <alignment horizontal="right" vertical="center"/>
      <protection hidden="1"/>
    </xf>
    <xf numFmtId="0" fontId="19" fillId="6" borderId="0" xfId="0" applyFont="1" applyFill="1" applyBorder="1" applyAlignment="1" applyProtection="1">
      <alignment horizontal="left" vertical="center"/>
      <protection hidden="1"/>
    </xf>
    <xf numFmtId="0" fontId="18" fillId="6" borderId="0" xfId="0" applyFont="1" applyFill="1" applyBorder="1" applyAlignment="1" applyProtection="1">
      <protection hidden="1"/>
    </xf>
    <xf numFmtId="0" fontId="20" fillId="6" borderId="0" xfId="0" applyFont="1" applyFill="1" applyBorder="1" applyAlignment="1" applyProtection="1">
      <protection hidden="1"/>
    </xf>
    <xf numFmtId="16" fontId="17" fillId="6" borderId="0" xfId="0" applyNumberFormat="1" applyFont="1" applyFill="1" applyBorder="1" applyAlignment="1" applyProtection="1">
      <alignment horizontal="center"/>
      <protection hidden="1"/>
    </xf>
    <xf numFmtId="0" fontId="17" fillId="6" borderId="0" xfId="0" applyFont="1" applyFill="1" applyBorder="1" applyAlignment="1" applyProtection="1">
      <protection hidden="1"/>
    </xf>
    <xf numFmtId="0" fontId="17" fillId="6" borderId="0" xfId="0" applyFont="1" applyFill="1" applyBorder="1" applyProtection="1">
      <protection hidden="1"/>
    </xf>
    <xf numFmtId="0" fontId="18" fillId="6" borderId="0" xfId="0" applyFont="1" applyFill="1" applyBorder="1" applyAlignment="1" applyProtection="1">
      <alignment vertical="center"/>
      <protection hidden="1"/>
    </xf>
    <xf numFmtId="16" fontId="17" fillId="6" borderId="0" xfId="0" applyNumberFormat="1" applyFont="1" applyFill="1" applyBorder="1" applyAlignment="1" applyProtection="1">
      <protection hidden="1"/>
    </xf>
    <xf numFmtId="14" fontId="21"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left"/>
      <protection hidden="1"/>
    </xf>
    <xf numFmtId="0" fontId="14" fillId="6" borderId="0" xfId="0" applyFont="1" applyFill="1" applyProtection="1">
      <protection hidden="1"/>
    </xf>
    <xf numFmtId="0" fontId="18" fillId="7" borderId="32" xfId="0" applyFont="1" applyFill="1" applyBorder="1" applyProtection="1">
      <protection hidden="1"/>
    </xf>
    <xf numFmtId="0" fontId="18" fillId="6" borderId="0" xfId="0" applyFont="1" applyFill="1" applyBorder="1" applyProtection="1">
      <protection locked="0" hidden="1"/>
    </xf>
    <xf numFmtId="0" fontId="19" fillId="6" borderId="33" xfId="0" applyFont="1" applyFill="1" applyBorder="1" applyAlignment="1" applyProtection="1">
      <alignment horizontal="center" vertical="center"/>
      <protection locked="0" hidden="1"/>
    </xf>
    <xf numFmtId="0" fontId="18" fillId="6" borderId="34" xfId="0" applyFont="1" applyFill="1" applyBorder="1" applyProtection="1">
      <protection hidden="1"/>
    </xf>
    <xf numFmtId="0" fontId="17" fillId="6" borderId="34" xfId="0" applyFont="1" applyFill="1" applyBorder="1" applyAlignment="1" applyProtection="1">
      <protection hidden="1"/>
    </xf>
    <xf numFmtId="16" fontId="17" fillId="6" borderId="34" xfId="0" applyNumberFormat="1" applyFont="1" applyFill="1" applyBorder="1" applyAlignment="1" applyProtection="1">
      <protection hidden="1"/>
    </xf>
    <xf numFmtId="0" fontId="17" fillId="6" borderId="34" xfId="0" applyFont="1" applyFill="1" applyBorder="1" applyProtection="1">
      <protection hidden="1"/>
    </xf>
    <xf numFmtId="0" fontId="19" fillId="6" borderId="35" xfId="0" applyFont="1" applyFill="1" applyBorder="1" applyAlignment="1" applyProtection="1">
      <alignment horizontal="center" vertical="center"/>
      <protection locked="0" hidden="1"/>
    </xf>
    <xf numFmtId="0" fontId="20" fillId="6" borderId="34" xfId="0" applyFont="1" applyFill="1" applyBorder="1" applyAlignment="1" applyProtection="1">
      <protection hidden="1"/>
    </xf>
    <xf numFmtId="0" fontId="18" fillId="6" borderId="0" xfId="0" applyFont="1" applyFill="1" applyBorder="1" applyAlignment="1" applyProtection="1">
      <alignment horizontal="left" vertical="center"/>
      <protection hidden="1"/>
    </xf>
    <xf numFmtId="0" fontId="23" fillId="6" borderId="0" xfId="0" applyFont="1" applyFill="1" applyBorder="1" applyAlignment="1" applyProtection="1">
      <alignment horizontal="left" vertical="center"/>
      <protection locked="0" hidden="1"/>
    </xf>
    <xf numFmtId="0" fontId="14" fillId="6" borderId="0" xfId="0" applyFont="1" applyFill="1" applyBorder="1" applyProtection="1">
      <protection hidden="1"/>
    </xf>
    <xf numFmtId="0" fontId="22" fillId="6" borderId="34" xfId="0" applyFont="1" applyFill="1" applyBorder="1" applyAlignment="1" applyProtection="1">
      <alignment horizontal="right" vertical="center"/>
      <protection hidden="1"/>
    </xf>
    <xf numFmtId="0" fontId="22" fillId="6" borderId="0" xfId="0" applyFont="1" applyFill="1" applyBorder="1" applyAlignment="1" applyProtection="1">
      <alignment vertical="center"/>
      <protection hidden="1"/>
    </xf>
    <xf numFmtId="0" fontId="1" fillId="0" borderId="31" xfId="0" applyFont="1" applyBorder="1" applyAlignment="1" applyProtection="1">
      <alignment horizontal="center" vertical="center"/>
      <protection hidden="1"/>
    </xf>
    <xf numFmtId="0" fontId="18" fillId="6" borderId="0" xfId="0" applyFont="1" applyFill="1" applyBorder="1" applyAlignment="1" applyProtection="1">
      <alignment horizontal="center"/>
      <protection hidden="1"/>
    </xf>
    <xf numFmtId="0" fontId="29" fillId="6" borderId="0" xfId="0" applyFont="1" applyFill="1" applyProtection="1">
      <protection hidden="1"/>
    </xf>
    <xf numFmtId="0" fontId="1" fillId="4" borderId="7"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14" fontId="18" fillId="6" borderId="0" xfId="0" applyNumberFormat="1" applyFont="1" applyFill="1" applyBorder="1" applyAlignment="1" applyProtection="1">
      <alignment wrapText="1"/>
      <protection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19" fillId="6" borderId="0" xfId="0" applyFont="1" applyFill="1" applyBorder="1" applyAlignment="1" applyProtection="1">
      <alignment horizontal="center" vertical="center"/>
      <protection hidden="1"/>
    </xf>
    <xf numFmtId="0" fontId="22" fillId="6" borderId="0" xfId="0" applyFont="1" applyFill="1" applyBorder="1" applyAlignment="1" applyProtection="1">
      <alignment horizontal="right" vertical="center"/>
      <protection hidden="1"/>
    </xf>
    <xf numFmtId="0" fontId="22" fillId="6" borderId="0" xfId="0" applyFont="1" applyFill="1" applyBorder="1" applyAlignment="1" applyProtection="1">
      <alignment horizontal="left" vertical="center"/>
      <protection hidden="1"/>
    </xf>
    <xf numFmtId="0" fontId="22" fillId="6" borderId="83" xfId="0" applyFont="1" applyFill="1" applyBorder="1" applyAlignment="1" applyProtection="1">
      <alignment horizontal="right"/>
      <protection locked="0" hidden="1"/>
    </xf>
    <xf numFmtId="0" fontId="31" fillId="6" borderId="0" xfId="0" applyFont="1" applyFill="1" applyBorder="1" applyProtection="1">
      <protection hidden="1"/>
    </xf>
    <xf numFmtId="14" fontId="18"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0" fontId="22" fillId="6" borderId="0" xfId="0" applyFont="1" applyFill="1" applyBorder="1" applyAlignment="1" applyProtection="1">
      <alignment horizontal="left" vertical="center"/>
      <protection locked="0"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14" fillId="0" borderId="0" xfId="0" applyFont="1" applyProtection="1">
      <protection hidden="1"/>
    </xf>
    <xf numFmtId="0" fontId="18" fillId="6" borderId="0" xfId="0" applyFont="1" applyFill="1" applyBorder="1" applyAlignment="1" applyProtection="1">
      <alignment wrapText="1"/>
      <protection hidden="1"/>
    </xf>
    <xf numFmtId="0" fontId="14" fillId="0" borderId="0" xfId="0" applyFont="1" applyFill="1" applyProtection="1">
      <protection hidden="1"/>
    </xf>
    <xf numFmtId="0" fontId="22" fillId="6" borderId="0" xfId="0" applyFont="1" applyFill="1" applyBorder="1" applyAlignment="1" applyProtection="1">
      <alignment horizontal="right" vertical="center" wrapText="1"/>
      <protection locked="0" hidden="1"/>
    </xf>
    <xf numFmtId="0" fontId="1" fillId="2" borderId="5"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1" fontId="1" fillId="2" borderId="7" xfId="0" applyNumberFormat="1"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1" fontId="1" fillId="2" borderId="39" xfId="0" applyNumberFormat="1" applyFont="1" applyFill="1" applyBorder="1" applyAlignment="1" applyProtection="1">
      <alignment horizontal="center" vertical="center"/>
      <protection hidden="1"/>
    </xf>
    <xf numFmtId="0" fontId="9" fillId="5" borderId="40" xfId="0" applyFont="1" applyFill="1" applyBorder="1" applyAlignment="1" applyProtection="1">
      <alignment horizontal="center" vertical="center"/>
      <protection hidden="1"/>
    </xf>
    <xf numFmtId="0" fontId="9" fillId="5" borderId="41" xfId="0" applyFont="1" applyFill="1" applyBorder="1" applyAlignment="1" applyProtection="1">
      <alignment horizontal="center" vertical="center"/>
      <protection hidden="1"/>
    </xf>
    <xf numFmtId="0" fontId="9" fillId="8" borderId="12" xfId="0" applyFont="1" applyFill="1" applyBorder="1" applyAlignment="1" applyProtection="1">
      <alignment horizontal="left" vertical="center" wrapText="1"/>
      <protection hidden="1"/>
    </xf>
    <xf numFmtId="0" fontId="9" fillId="8" borderId="4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locked="0" hidden="1"/>
    </xf>
    <xf numFmtId="0" fontId="15" fillId="5" borderId="9" xfId="0" applyFont="1" applyFill="1" applyBorder="1" applyAlignment="1" applyProtection="1">
      <alignment horizontal="center" vertical="center"/>
      <protection hidden="1"/>
    </xf>
    <xf numFmtId="0" fontId="15" fillId="5" borderId="14" xfId="0"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5" fillId="5" borderId="44" xfId="0" applyFont="1" applyFill="1" applyBorder="1" applyAlignment="1" applyProtection="1">
      <alignment horizontal="center" vertical="center"/>
      <protection hidden="1"/>
    </xf>
    <xf numFmtId="0" fontId="25" fillId="0" borderId="15" xfId="0" applyFont="1" applyFill="1" applyBorder="1" applyAlignment="1" applyProtection="1">
      <alignment horizontal="center" vertical="center"/>
      <protection hidden="1"/>
    </xf>
    <xf numFmtId="0" fontId="25" fillId="0" borderId="42" xfId="0" applyFont="1" applyFill="1" applyBorder="1" applyAlignment="1" applyProtection="1">
      <alignment horizontal="center" vertical="center"/>
      <protection hidden="1"/>
    </xf>
    <xf numFmtId="164" fontId="6" fillId="5" borderId="12" xfId="0" applyNumberFormat="1" applyFont="1" applyFill="1" applyBorder="1" applyAlignment="1" applyProtection="1">
      <alignment horizontal="center" vertical="center"/>
      <protection hidden="1"/>
    </xf>
    <xf numFmtId="164" fontId="6" fillId="5" borderId="42" xfId="0" applyNumberFormat="1" applyFont="1" applyFill="1" applyBorder="1" applyAlignment="1" applyProtection="1">
      <alignment horizontal="center" vertical="center"/>
      <protection hidden="1"/>
    </xf>
    <xf numFmtId="0" fontId="26" fillId="0" borderId="46" xfId="0" applyNumberFormat="1" applyFont="1" applyFill="1" applyBorder="1" applyAlignment="1" applyProtection="1">
      <alignment horizontal="center" vertical="center"/>
      <protection hidden="1"/>
    </xf>
    <xf numFmtId="0" fontId="26" fillId="0" borderId="47" xfId="0" applyNumberFormat="1" applyFont="1" applyFill="1" applyBorder="1" applyAlignment="1" applyProtection="1">
      <alignment horizontal="center" vertical="center"/>
      <protection hidden="1"/>
    </xf>
    <xf numFmtId="3" fontId="1" fillId="0" borderId="48" xfId="0" applyNumberFormat="1" applyFont="1" applyFill="1" applyBorder="1" applyAlignment="1" applyProtection="1">
      <alignment horizontal="center" vertical="center"/>
      <protection hidden="1"/>
    </xf>
    <xf numFmtId="3" fontId="1" fillId="0" borderId="50" xfId="0" applyNumberFormat="1" applyFont="1" applyFill="1" applyBorder="1" applyAlignment="1" applyProtection="1">
      <alignment horizontal="center" vertical="center"/>
      <protection hidden="1"/>
    </xf>
    <xf numFmtId="1" fontId="13" fillId="5" borderId="45" xfId="0" applyNumberFormat="1"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protection hidden="1"/>
    </xf>
    <xf numFmtId="0" fontId="1" fillId="4" borderId="17"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8" fillId="0"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locked="0" hidden="1"/>
    </xf>
    <xf numFmtId="0" fontId="11" fillId="0" borderId="20" xfId="0" applyFont="1" applyFill="1" applyBorder="1" applyAlignment="1" applyProtection="1">
      <alignment horizontal="center" vertical="center"/>
      <protection locked="0" hidden="1"/>
    </xf>
    <xf numFmtId="0" fontId="11" fillId="0" borderId="14" xfId="0" applyFont="1" applyFill="1" applyBorder="1" applyAlignment="1" applyProtection="1">
      <alignment horizontal="center" vertical="center"/>
      <protection locked="0" hidden="1"/>
    </xf>
    <xf numFmtId="0" fontId="11" fillId="0" borderId="18" xfId="0" applyFont="1" applyFill="1" applyBorder="1" applyAlignment="1" applyProtection="1">
      <alignment horizontal="center" vertical="center"/>
      <protection locked="0" hidden="1"/>
    </xf>
    <xf numFmtId="0" fontId="25" fillId="0" borderId="12" xfId="0" applyFont="1" applyFill="1" applyBorder="1" applyAlignment="1" applyProtection="1">
      <alignment horizontal="center" vertical="center"/>
      <protection hidden="1"/>
    </xf>
    <xf numFmtId="0" fontId="25" fillId="0" borderId="22" xfId="0" applyFont="1" applyFill="1" applyBorder="1" applyAlignment="1" applyProtection="1">
      <alignment horizontal="center" vertical="center"/>
      <protection hidden="1"/>
    </xf>
    <xf numFmtId="164" fontId="6" fillId="5" borderId="22" xfId="0" applyNumberFormat="1" applyFont="1" applyFill="1" applyBorder="1" applyAlignment="1" applyProtection="1">
      <alignment horizontal="center" vertical="center"/>
      <protection hidden="1"/>
    </xf>
    <xf numFmtId="0" fontId="26" fillId="0" borderId="52" xfId="0" applyNumberFormat="1" applyFont="1" applyFill="1" applyBorder="1" applyAlignment="1" applyProtection="1">
      <alignment horizontal="center" vertical="center"/>
      <protection hidden="1"/>
    </xf>
    <xf numFmtId="3" fontId="1" fillId="0" borderId="49" xfId="0" applyNumberFormat="1" applyFont="1" applyFill="1" applyBorder="1" applyAlignment="1" applyProtection="1">
      <alignment horizontal="center" vertical="center"/>
      <protection hidden="1"/>
    </xf>
    <xf numFmtId="0" fontId="15" fillId="5" borderId="27" xfId="0" applyFont="1" applyFill="1" applyBorder="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protection hidden="1"/>
    </xf>
    <xf numFmtId="0" fontId="1" fillId="4" borderId="51"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2" fillId="2" borderId="39" xfId="0" applyFont="1" applyFill="1" applyBorder="1" applyAlignment="1" applyProtection="1">
      <alignment horizontal="center" vertical="center"/>
      <protection hidden="1"/>
    </xf>
    <xf numFmtId="1" fontId="13" fillId="5" borderId="21" xfId="0" applyNumberFormat="1" applyFont="1" applyFill="1" applyBorder="1" applyAlignment="1" applyProtection="1">
      <alignment horizontal="center" vertical="center"/>
      <protection hidden="1"/>
    </xf>
    <xf numFmtId="0" fontId="9" fillId="5" borderId="53" xfId="0" applyFont="1" applyFill="1" applyBorder="1" applyAlignment="1" applyProtection="1">
      <alignment horizontal="center" vertical="center"/>
      <protection hidden="1"/>
    </xf>
    <xf numFmtId="0" fontId="9" fillId="5" borderId="54" xfId="0" applyFont="1" applyFill="1" applyBorder="1" applyAlignment="1" applyProtection="1">
      <alignment horizontal="center" vertical="center"/>
      <protection hidden="1"/>
    </xf>
    <xf numFmtId="0" fontId="9" fillId="8" borderId="22" xfId="0" applyFont="1" applyFill="1" applyBorder="1" applyAlignment="1" applyProtection="1">
      <alignment horizontal="left" vertical="center" wrapText="1"/>
      <protection hidden="1"/>
    </xf>
    <xf numFmtId="0" fontId="9" fillId="5" borderId="55" xfId="0" applyFont="1" applyFill="1" applyBorder="1" applyAlignment="1" applyProtection="1">
      <alignment horizontal="center" vertical="center"/>
      <protection hidden="1"/>
    </xf>
    <xf numFmtId="0" fontId="32" fillId="8" borderId="12" xfId="0" applyFont="1" applyFill="1" applyBorder="1" applyAlignment="1" applyProtection="1">
      <alignment horizontal="left" vertical="center" wrapText="1"/>
      <protection hidden="1"/>
    </xf>
    <xf numFmtId="0" fontId="32" fillId="8" borderId="22" xfId="0" applyFont="1" applyFill="1" applyBorder="1" applyAlignment="1" applyProtection="1">
      <alignment horizontal="left" vertical="center" wrapText="1"/>
      <protection hidden="1"/>
    </xf>
    <xf numFmtId="0" fontId="7" fillId="3" borderId="23" xfId="0"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1" fillId="4" borderId="26"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56" xfId="0" applyFont="1" applyFill="1" applyBorder="1" applyAlignment="1" applyProtection="1">
      <alignment horizontal="center" vertical="center"/>
      <protection hidden="1"/>
    </xf>
    <xf numFmtId="0" fontId="1" fillId="5" borderId="57"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wrapText="1"/>
      <protection hidden="1"/>
    </xf>
    <xf numFmtId="0" fontId="1" fillId="4" borderId="17"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center" vertical="center"/>
      <protection hidden="1"/>
    </xf>
    <xf numFmtId="0" fontId="1" fillId="4" borderId="30" xfId="0" applyFont="1" applyFill="1" applyBorder="1" applyAlignment="1" applyProtection="1">
      <alignment horizontal="center" vertical="center" wrapText="1"/>
      <protection hidden="1"/>
    </xf>
    <xf numFmtId="0" fontId="27" fillId="7" borderId="58" xfId="0" applyFont="1" applyFill="1" applyBorder="1" applyAlignment="1" applyProtection="1">
      <alignment horizontal="center" vertical="center"/>
      <protection hidden="1"/>
    </xf>
    <xf numFmtId="0" fontId="27" fillId="7" borderId="59" xfId="0"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4" fillId="6" borderId="28" xfId="0" applyFont="1" applyFill="1" applyBorder="1" applyAlignment="1" applyProtection="1">
      <alignment horizontal="center" vertical="center"/>
      <protection hidden="1"/>
    </xf>
    <xf numFmtId="0" fontId="14" fillId="6" borderId="29" xfId="0" applyFont="1" applyFill="1" applyBorder="1" applyAlignment="1" applyProtection="1">
      <alignment horizontal="center" vertical="center"/>
      <protection hidden="1"/>
    </xf>
    <xf numFmtId="3" fontId="1" fillId="0" borderId="6" xfId="0" applyNumberFormat="1" applyFont="1" applyFill="1" applyBorder="1" applyAlignment="1" applyProtection="1">
      <alignment horizontal="center" vertical="center"/>
      <protection hidden="1"/>
    </xf>
    <xf numFmtId="3" fontId="1" fillId="0" borderId="38" xfId="0" applyNumberFormat="1" applyFont="1" applyFill="1" applyBorder="1" applyAlignment="1" applyProtection="1">
      <alignment horizontal="center" vertical="center"/>
      <protection hidden="1"/>
    </xf>
    <xf numFmtId="0" fontId="33" fillId="8" borderId="12" xfId="0" applyFont="1" applyFill="1" applyBorder="1" applyAlignment="1" applyProtection="1">
      <alignment horizontal="left" vertical="center" wrapText="1"/>
      <protection hidden="1"/>
    </xf>
    <xf numFmtId="0" fontId="33" fillId="8" borderId="22" xfId="0" applyFont="1" applyFill="1" applyBorder="1" applyAlignment="1" applyProtection="1">
      <alignment horizontal="left" vertical="center" wrapText="1"/>
      <protection hidden="1"/>
    </xf>
    <xf numFmtId="0" fontId="26" fillId="10" borderId="46" xfId="0" applyNumberFormat="1" applyFont="1" applyFill="1" applyBorder="1" applyAlignment="1" applyProtection="1">
      <alignment horizontal="center" vertical="center"/>
      <protection hidden="1"/>
    </xf>
    <xf numFmtId="0" fontId="26" fillId="10" borderId="52" xfId="0" applyNumberFormat="1" applyFont="1" applyFill="1" applyBorder="1" applyAlignment="1" applyProtection="1">
      <alignment horizontal="center" vertical="center"/>
      <protection hidden="1"/>
    </xf>
    <xf numFmtId="0" fontId="1" fillId="5" borderId="66" xfId="0" applyFont="1" applyFill="1" applyBorder="1" applyAlignment="1" applyProtection="1">
      <alignment horizontal="center" vertical="center"/>
      <protection hidden="1"/>
    </xf>
    <xf numFmtId="0" fontId="15" fillId="5" borderId="60" xfId="0" applyFont="1" applyFill="1" applyBorder="1" applyAlignment="1" applyProtection="1">
      <alignment horizontal="center" vertical="center"/>
      <protection hidden="1"/>
    </xf>
    <xf numFmtId="0" fontId="15" fillId="5" borderId="36" xfId="0" applyFont="1" applyFill="1" applyBorder="1" applyAlignment="1" applyProtection="1">
      <alignment horizontal="center" vertical="center"/>
      <protection hidden="1"/>
    </xf>
    <xf numFmtId="0" fontId="15" fillId="5" borderId="61" xfId="0" applyFont="1" applyFill="1" applyBorder="1" applyAlignment="1" applyProtection="1">
      <alignment horizontal="center" vertical="center"/>
      <protection hidden="1"/>
    </xf>
    <xf numFmtId="0" fontId="1" fillId="5" borderId="62" xfId="0" applyFont="1" applyFill="1" applyBorder="1" applyAlignment="1" applyProtection="1">
      <alignment horizontal="center" vertical="center"/>
      <protection hidden="1"/>
    </xf>
    <xf numFmtId="0" fontId="1" fillId="5" borderId="63" xfId="0" applyFont="1" applyFill="1" applyBorder="1" applyAlignment="1" applyProtection="1">
      <alignment horizontal="center" vertical="center"/>
      <protection hidden="1"/>
    </xf>
    <xf numFmtId="0" fontId="1" fillId="5" borderId="64" xfId="0" applyFont="1" applyFill="1" applyBorder="1" applyAlignment="1" applyProtection="1">
      <alignment horizontal="center" vertical="center"/>
      <protection hidden="1"/>
    </xf>
    <xf numFmtId="0" fontId="1" fillId="5" borderId="65" xfId="0" applyFont="1" applyFill="1" applyBorder="1" applyAlignment="1" applyProtection="1">
      <alignment horizontal="center" vertical="center"/>
      <protection hidden="1"/>
    </xf>
    <xf numFmtId="0" fontId="27" fillId="7" borderId="67" xfId="0" applyFont="1" applyFill="1" applyBorder="1" applyAlignment="1" applyProtection="1">
      <alignment horizontal="center" vertical="center"/>
      <protection hidden="1"/>
    </xf>
    <xf numFmtId="0" fontId="14" fillId="6" borderId="68" xfId="0" applyFont="1" applyFill="1" applyBorder="1" applyAlignment="1" applyProtection="1">
      <alignment horizontal="center" vertical="center"/>
      <protection hidden="1"/>
    </xf>
    <xf numFmtId="0" fontId="1" fillId="5" borderId="79" xfId="0" applyFont="1" applyFill="1" applyBorder="1" applyAlignment="1" applyProtection="1">
      <alignment horizontal="center" vertical="center"/>
      <protection hidden="1"/>
    </xf>
    <xf numFmtId="0" fontId="1" fillId="5" borderId="80" xfId="0" applyFont="1" applyFill="1" applyBorder="1" applyAlignment="1" applyProtection="1">
      <alignment horizontal="center" vertical="center"/>
      <protection hidden="1"/>
    </xf>
    <xf numFmtId="0" fontId="9" fillId="5" borderId="73" xfId="0" applyFont="1" applyFill="1" applyBorder="1" applyAlignment="1" applyProtection="1">
      <alignment horizontal="center" vertical="center"/>
      <protection hidden="1"/>
    </xf>
    <xf numFmtId="0" fontId="9" fillId="5" borderId="74" xfId="0" applyFont="1" applyFill="1" applyBorder="1" applyAlignment="1" applyProtection="1">
      <alignment horizontal="center" vertical="center"/>
      <protection hidden="1"/>
    </xf>
    <xf numFmtId="0" fontId="9" fillId="5" borderId="75" xfId="0" applyFont="1" applyFill="1" applyBorder="1" applyAlignment="1" applyProtection="1">
      <alignment horizontal="center" vertical="center"/>
      <protection hidden="1"/>
    </xf>
    <xf numFmtId="0" fontId="9" fillId="5" borderId="76" xfId="0" applyFont="1" applyFill="1" applyBorder="1" applyAlignment="1" applyProtection="1">
      <alignment horizontal="center" vertical="center"/>
      <protection hidden="1"/>
    </xf>
    <xf numFmtId="0" fontId="26" fillId="0" borderId="69" xfId="0" applyNumberFormat="1" applyFont="1" applyFill="1" applyBorder="1" applyAlignment="1" applyProtection="1">
      <alignment horizontal="center" vertical="center"/>
      <protection hidden="1"/>
    </xf>
    <xf numFmtId="0" fontId="26" fillId="0" borderId="70" xfId="0" applyNumberFormat="1" applyFont="1" applyFill="1" applyBorder="1" applyAlignment="1" applyProtection="1">
      <alignment horizontal="center" vertical="center"/>
      <protection hidden="1"/>
    </xf>
    <xf numFmtId="0" fontId="27" fillId="7" borderId="71" xfId="0" applyFont="1" applyFill="1" applyBorder="1" applyAlignment="1" applyProtection="1">
      <alignment horizontal="center" vertical="center"/>
      <protection hidden="1"/>
    </xf>
    <xf numFmtId="0" fontId="27" fillId="7" borderId="72" xfId="0" applyFont="1" applyFill="1" applyBorder="1" applyAlignment="1" applyProtection="1">
      <alignment horizontal="center" vertical="center"/>
      <protection hidden="1"/>
    </xf>
    <xf numFmtId="3" fontId="1" fillId="0" borderId="4" xfId="0" applyNumberFormat="1" applyFont="1" applyFill="1" applyBorder="1" applyAlignment="1" applyProtection="1">
      <alignment horizontal="center" vertical="center"/>
      <protection hidden="1"/>
    </xf>
    <xf numFmtId="0" fontId="26" fillId="0" borderId="78" xfId="0" applyNumberFormat="1" applyFont="1" applyFill="1" applyBorder="1" applyAlignment="1" applyProtection="1">
      <alignment horizontal="center" vertical="center"/>
      <protection hidden="1"/>
    </xf>
    <xf numFmtId="0" fontId="9" fillId="5" borderId="77" xfId="0" applyFont="1" applyFill="1" applyBorder="1" applyAlignment="1" applyProtection="1">
      <alignment horizontal="center" vertical="center"/>
      <protection hidden="1"/>
    </xf>
    <xf numFmtId="14" fontId="18" fillId="6" borderId="0" xfId="0" applyNumberFormat="1" applyFont="1" applyFill="1" applyBorder="1" applyAlignment="1" applyProtection="1">
      <alignment wrapText="1"/>
      <protection hidden="1"/>
    </xf>
    <xf numFmtId="0" fontId="22" fillId="6" borderId="0" xfId="0" applyFont="1" applyFill="1" applyBorder="1" applyAlignment="1" applyProtection="1">
      <alignment horizontal="left" vertical="center"/>
      <protection hidden="1"/>
    </xf>
    <xf numFmtId="0" fontId="18" fillId="6" borderId="0"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0" fontId="22" fillId="6" borderId="34" xfId="0" applyFont="1" applyFill="1" applyBorder="1" applyAlignment="1" applyProtection="1">
      <alignment horizontal="right" vertical="center"/>
      <protection locked="0" hidden="1"/>
    </xf>
    <xf numFmtId="0" fontId="18" fillId="9" borderId="85" xfId="0" applyFont="1" applyFill="1" applyBorder="1" applyAlignment="1" applyProtection="1">
      <alignment horizontal="center" vertical="center"/>
      <protection hidden="1"/>
    </xf>
    <xf numFmtId="0" fontId="18" fillId="9" borderId="87" xfId="0" applyFont="1" applyFill="1" applyBorder="1" applyAlignment="1" applyProtection="1">
      <alignment horizontal="center" vertical="center"/>
      <protection hidden="1"/>
    </xf>
    <xf numFmtId="0" fontId="18" fillId="9" borderId="88" xfId="0" applyFont="1" applyFill="1" applyBorder="1" applyAlignment="1" applyProtection="1">
      <alignment horizontal="center" vertical="center" wrapText="1"/>
      <protection hidden="1"/>
    </xf>
    <xf numFmtId="0" fontId="18" fillId="9" borderId="85" xfId="0" applyFont="1" applyFill="1" applyBorder="1" applyAlignment="1" applyProtection="1">
      <alignment horizontal="center" vertical="center" wrapText="1"/>
      <protection hidden="1"/>
    </xf>
    <xf numFmtId="0" fontId="18" fillId="9" borderId="87" xfId="0" applyFont="1" applyFill="1" applyBorder="1" applyAlignment="1" applyProtection="1">
      <alignment horizontal="center" vertical="center" wrapText="1"/>
      <protection hidden="1"/>
    </xf>
    <xf numFmtId="0" fontId="22" fillId="6" borderId="81" xfId="0" applyFont="1" applyFill="1" applyBorder="1" applyAlignment="1" applyProtection="1">
      <alignment horizontal="left" vertical="center"/>
      <protection locked="0" hidden="1"/>
    </xf>
    <xf numFmtId="0" fontId="22" fillId="6" borderId="0" xfId="0" applyFont="1" applyFill="1" applyBorder="1" applyAlignment="1" applyProtection="1">
      <alignment horizontal="left" vertical="center"/>
      <protection locked="0" hidden="1"/>
    </xf>
    <xf numFmtId="0" fontId="18" fillId="9" borderId="0" xfId="0" applyFont="1" applyFill="1" applyBorder="1" applyAlignment="1" applyProtection="1">
      <alignment horizontal="center" vertical="center"/>
      <protection hidden="1"/>
    </xf>
    <xf numFmtId="0" fontId="30" fillId="6" borderId="0" xfId="0" applyFont="1" applyFill="1" applyBorder="1" applyAlignment="1" applyProtection="1">
      <alignment horizontal="center"/>
      <protection hidden="1"/>
    </xf>
    <xf numFmtId="0" fontId="18" fillId="9" borderId="84" xfId="0" applyFont="1" applyFill="1" applyBorder="1" applyAlignment="1" applyProtection="1">
      <alignment horizontal="center" vertical="center"/>
      <protection hidden="1"/>
    </xf>
    <xf numFmtId="0" fontId="18" fillId="9" borderId="86" xfId="0" applyFont="1" applyFill="1" applyBorder="1" applyAlignment="1" applyProtection="1">
      <alignment horizontal="center" vertical="center" wrapText="1"/>
      <protection hidden="1"/>
    </xf>
    <xf numFmtId="0" fontId="22" fillId="6" borderId="82" xfId="0" applyFont="1" applyFill="1" applyBorder="1" applyAlignment="1" applyProtection="1">
      <alignment horizontal="left" vertical="center"/>
      <protection locked="0" hidden="1"/>
    </xf>
    <xf numFmtId="0" fontId="18" fillId="9" borderId="0" xfId="0" applyFont="1" applyFill="1" applyBorder="1" applyAlignment="1" applyProtection="1">
      <alignment horizontal="center" vertical="center" wrapText="1"/>
      <protection hidden="1"/>
    </xf>
    <xf numFmtId="0" fontId="18" fillId="9" borderId="34" xfId="0" applyFont="1" applyFill="1" applyBorder="1" applyAlignment="1" applyProtection="1">
      <alignment horizontal="center" vertical="center"/>
      <protection hidden="1"/>
    </xf>
    <xf numFmtId="0" fontId="18" fillId="9" borderId="3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protection hidden="1"/>
    </xf>
    <xf numFmtId="0" fontId="18" fillId="9" borderId="86" xfId="0" applyFont="1" applyFill="1" applyBorder="1" applyAlignment="1" applyProtection="1">
      <alignment horizontal="center" vertical="center"/>
      <protection hidden="1"/>
    </xf>
    <xf numFmtId="0" fontId="18" fillId="9" borderId="84" xfId="0" applyFont="1" applyFill="1" applyBorder="1" applyAlignment="1" applyProtection="1">
      <alignment horizontal="center" vertical="center" wrapText="1"/>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24" fillId="6" borderId="0" xfId="0" applyFont="1" applyFill="1" applyBorder="1" applyAlignment="1" applyProtection="1">
      <alignment horizontal="center"/>
      <protection hidden="1"/>
    </xf>
    <xf numFmtId="0" fontId="22" fillId="6" borderId="81" xfId="0" applyFont="1" applyFill="1" applyBorder="1" applyAlignment="1" applyProtection="1">
      <alignment horizontal="left" vertical="center"/>
      <protection hidden="1"/>
    </xf>
    <xf numFmtId="0" fontId="22" fillId="6" borderId="0" xfId="0" applyFont="1" applyFill="1" applyAlignment="1" applyProtection="1">
      <alignment horizontal="right" vertical="center"/>
      <protection locked="0" hidden="1"/>
    </xf>
    <xf numFmtId="0" fontId="22" fillId="6" borderId="83" xfId="0" applyFont="1" applyFill="1" applyBorder="1" applyAlignment="1" applyProtection="1">
      <alignment horizontal="right" vertical="center"/>
      <protection locked="0" hidden="1"/>
    </xf>
    <xf numFmtId="0" fontId="18" fillId="9" borderId="88" xfId="0" applyFont="1" applyFill="1" applyBorder="1" applyAlignment="1" applyProtection="1">
      <alignment horizontal="center" vertical="center"/>
      <protection hidden="1"/>
    </xf>
    <xf numFmtId="16" fontId="24" fillId="6" borderId="0" xfId="0" applyNumberFormat="1" applyFont="1" applyFill="1" applyBorder="1" applyAlignment="1" applyProtection="1">
      <alignment horizontal="center"/>
      <protection hidden="1"/>
    </xf>
    <xf numFmtId="0" fontId="28" fillId="6" borderId="0" xfId="0" applyFont="1" applyFill="1" applyBorder="1" applyAlignment="1" applyProtection="1">
      <alignment horizontal="center"/>
      <protection hidden="1"/>
    </xf>
    <xf numFmtId="0" fontId="34" fillId="6" borderId="0" xfId="0" applyFont="1" applyFill="1" applyBorder="1" applyAlignment="1" applyProtection="1">
      <alignment horizontal="center"/>
      <protection hidden="1"/>
    </xf>
    <xf numFmtId="0" fontId="22" fillId="6" borderId="0" xfId="0" applyFont="1" applyFill="1" applyBorder="1" applyAlignment="1" applyProtection="1">
      <alignment horizontal="right" vertical="center" wrapText="1"/>
      <protection locked="0" hidden="1"/>
    </xf>
    <xf numFmtId="0" fontId="22" fillId="6" borderId="34" xfId="0" applyFont="1" applyFill="1" applyBorder="1" applyAlignment="1" applyProtection="1">
      <alignment horizontal="right" vertical="center" wrapText="1"/>
      <protection locked="0" hidden="1"/>
    </xf>
    <xf numFmtId="0" fontId="22" fillId="6" borderId="89" xfId="0" applyFont="1" applyFill="1" applyBorder="1" applyAlignment="1" applyProtection="1">
      <alignment horizontal="left" vertical="center" wrapText="1"/>
      <protection locked="0" hidden="1"/>
    </xf>
    <xf numFmtId="0" fontId="22" fillId="6" borderId="90" xfId="0" applyFont="1" applyFill="1" applyBorder="1" applyAlignment="1" applyProtection="1">
      <alignment horizontal="left" vertical="center" wrapText="1"/>
      <protection locked="0" hidden="1"/>
    </xf>
    <xf numFmtId="0" fontId="18" fillId="6" borderId="0" xfId="0" applyFont="1" applyFill="1" applyBorder="1" applyAlignment="1" applyProtection="1">
      <alignment horizontal="center"/>
      <protection locked="0" hidden="1"/>
    </xf>
    <xf numFmtId="0" fontId="22" fillId="6" borderId="81" xfId="0" applyFont="1" applyFill="1" applyBorder="1" applyAlignment="1" applyProtection="1">
      <alignment horizontal="left" vertical="center" wrapText="1"/>
      <protection locked="0" hidden="1"/>
    </xf>
    <xf numFmtId="0" fontId="22" fillId="6" borderId="0" xfId="0" applyFont="1" applyFill="1" applyBorder="1" applyAlignment="1" applyProtection="1">
      <alignment horizontal="left" vertical="center" wrapText="1"/>
      <protection locked="0" hidden="1"/>
    </xf>
    <xf numFmtId="0" fontId="18" fillId="9" borderId="92" xfId="0" applyFont="1" applyFill="1" applyBorder="1" applyAlignment="1" applyProtection="1">
      <alignment horizontal="center" vertical="center" wrapText="1"/>
      <protection hidden="1"/>
    </xf>
    <xf numFmtId="0" fontId="18" fillId="9" borderId="82" xfId="0" applyFont="1" applyFill="1" applyBorder="1" applyAlignment="1" applyProtection="1">
      <alignment horizontal="center" vertical="center" wrapText="1"/>
      <protection hidden="1"/>
    </xf>
    <xf numFmtId="0" fontId="18" fillId="9" borderId="90" xfId="0" applyFont="1" applyFill="1" applyBorder="1" applyAlignment="1" applyProtection="1">
      <alignment horizontal="center" vertical="center" wrapText="1"/>
      <protection hidden="1"/>
    </xf>
    <xf numFmtId="0" fontId="18" fillId="9" borderId="91" xfId="0" applyFont="1" applyFill="1" applyBorder="1" applyAlignment="1" applyProtection="1">
      <alignment horizontal="center" vertical="center" wrapText="1"/>
      <protection hidden="1"/>
    </xf>
    <xf numFmtId="0" fontId="18" fillId="9" borderId="89" xfId="0" applyFont="1" applyFill="1" applyBorder="1" applyAlignment="1" applyProtection="1">
      <alignment horizontal="center" vertical="center" wrapText="1"/>
      <protection hidden="1"/>
    </xf>
    <xf numFmtId="0" fontId="22" fillId="6" borderId="0" xfId="0" applyFont="1" applyFill="1" applyAlignment="1" applyProtection="1">
      <alignment horizontal="right" vertical="center" wrapText="1"/>
      <protection locked="0" hidden="1"/>
    </xf>
    <xf numFmtId="0" fontId="22" fillId="6" borderId="83" xfId="0" applyFont="1" applyFill="1" applyBorder="1" applyAlignment="1" applyProtection="1">
      <alignment horizontal="right" vertical="center" wrapText="1"/>
      <protection locked="0" hidden="1"/>
    </xf>
  </cellXfs>
  <cellStyles count="1">
    <cellStyle name="Обычный" xfId="0" builtinId="0"/>
  </cellStyles>
  <dxfs count="36">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CZ119"/>
  <sheetViews>
    <sheetView showGridLines="0" showRowColHeaders="0" tabSelected="1" zoomScale="60" zoomScaleNormal="60" zoomScaleSheetLayoutView="55" zoomScalePageLayoutView="40" workbookViewId="0">
      <selection activeCell="D4" sqref="D4:AA4"/>
    </sheetView>
  </sheetViews>
  <sheetFormatPr defaultRowHeight="14.1" customHeight="1" x14ac:dyDescent="0.2"/>
  <cols>
    <col min="1" max="2" width="9.140625" style="4" customWidth="1"/>
    <col min="3" max="3" width="7.28515625" style="4" customWidth="1"/>
    <col min="4" max="4" width="25.140625" style="4" customWidth="1"/>
    <col min="5" max="5" width="3.7109375" style="4" customWidth="1"/>
    <col min="6" max="6" width="5.7109375" style="4" customWidth="1"/>
    <col min="7" max="8" width="3.7109375" style="4" customWidth="1"/>
    <col min="9" max="9" width="5.7109375" style="4" customWidth="1"/>
    <col min="10" max="11" width="3.7109375" style="4" customWidth="1"/>
    <col min="12" max="12" width="5.7109375" style="4" customWidth="1"/>
    <col min="13" max="14" width="3.7109375" style="4" customWidth="1"/>
    <col min="15" max="15" width="5.7109375" style="4" customWidth="1"/>
    <col min="16" max="17" width="3.7109375" style="4" customWidth="1"/>
    <col min="18" max="18" width="5.7109375" style="4" customWidth="1"/>
    <col min="19" max="20" width="3.7109375" style="4" customWidth="1"/>
    <col min="21" max="21" width="5.7109375" style="4" customWidth="1"/>
    <col min="22" max="22" width="3.7109375" style="4" customWidth="1"/>
    <col min="23" max="23" width="6.42578125" style="4" customWidth="1"/>
    <col min="24" max="24" width="4.7109375" style="4" customWidth="1"/>
    <col min="25" max="25" width="1.85546875" style="4" customWidth="1"/>
    <col min="26" max="26" width="4.7109375" style="4" customWidth="1"/>
    <col min="27" max="27" width="9" style="4" customWidth="1"/>
    <col min="28" max="28" width="7.85546875" style="4" customWidth="1"/>
    <col min="29" max="29" width="24.7109375" style="4" hidden="1" customWidth="1"/>
    <col min="30" max="30" width="21.7109375" style="4" hidden="1" customWidth="1"/>
    <col min="31" max="48" width="1.7109375" style="4" hidden="1" customWidth="1"/>
    <col min="49" max="49" width="8.28515625" style="4" hidden="1" customWidth="1"/>
    <col min="50" max="50" width="3" style="4" hidden="1" customWidth="1"/>
    <col min="51" max="51" width="1.5703125" style="4" hidden="1" customWidth="1"/>
    <col min="52" max="52" width="3" style="4" hidden="1" customWidth="1"/>
    <col min="53" max="53" width="8.42578125" style="4" hidden="1" customWidth="1"/>
    <col min="54" max="54" width="7.28515625" style="4" customWidth="1"/>
    <col min="55" max="55" width="25.140625" style="4" customWidth="1"/>
    <col min="56" max="56" width="3.7109375" style="4" customWidth="1"/>
    <col min="57" max="57" width="5.7109375" style="4" customWidth="1"/>
    <col min="58" max="59" width="3.7109375" style="4" customWidth="1"/>
    <col min="60" max="60" width="5.7109375" style="4" customWidth="1"/>
    <col min="61" max="62" width="3.7109375" style="4" customWidth="1"/>
    <col min="63" max="63" width="5.7109375" style="4" customWidth="1"/>
    <col min="64" max="65" width="3.7109375" style="4" customWidth="1"/>
    <col min="66" max="66" width="5.7109375" style="4" customWidth="1"/>
    <col min="67" max="68" width="3.7109375" style="4" customWidth="1"/>
    <col min="69" max="69" width="5.7109375" style="4" customWidth="1"/>
    <col min="70" max="71" width="3.7109375" style="4" customWidth="1"/>
    <col min="72" max="72" width="5.7109375" style="4" customWidth="1"/>
    <col min="73" max="73" width="3.7109375" style="4" customWidth="1"/>
    <col min="74" max="74" width="6.42578125" style="4" customWidth="1"/>
    <col min="75" max="75" width="4.7109375" style="4" customWidth="1"/>
    <col min="76" max="76" width="1.85546875" style="4" customWidth="1"/>
    <col min="77" max="77" width="4.7109375" style="4" customWidth="1"/>
    <col min="78" max="78" width="9" style="4" customWidth="1"/>
    <col min="79" max="79" width="7.85546875" style="4" customWidth="1"/>
    <col min="80" max="80" width="24.7109375" style="4" hidden="1" customWidth="1"/>
    <col min="81" max="81" width="21.7109375" style="4" hidden="1" customWidth="1"/>
    <col min="82" max="99" width="1.7109375" style="4" hidden="1" customWidth="1"/>
    <col min="100" max="100" width="8.28515625" style="4" hidden="1" customWidth="1"/>
    <col min="101" max="101" width="3" style="4" hidden="1" customWidth="1"/>
    <col min="102" max="102" width="1.5703125" style="4" hidden="1" customWidth="1"/>
    <col min="103" max="103" width="3" style="4" hidden="1" customWidth="1"/>
    <col min="104" max="104" width="8.42578125" style="4" hidden="1" customWidth="1"/>
    <col min="105" max="16384" width="9.140625" style="4"/>
  </cols>
  <sheetData>
    <row r="1" spans="3:104" ht="14.1" customHeight="1" x14ac:dyDescent="0.2">
      <c r="D1" s="5"/>
      <c r="E1" s="5"/>
      <c r="F1" s="5"/>
      <c r="G1" s="5"/>
      <c r="H1" s="5"/>
      <c r="I1" s="5"/>
      <c r="J1" s="5"/>
      <c r="K1" s="5"/>
      <c r="L1" s="5"/>
      <c r="M1" s="5"/>
      <c r="N1" s="5"/>
      <c r="O1" s="5"/>
      <c r="P1" s="5"/>
      <c r="Q1" s="5"/>
      <c r="R1" s="5"/>
      <c r="S1" s="5"/>
      <c r="T1" s="5"/>
      <c r="U1" s="5"/>
      <c r="V1" s="5"/>
      <c r="W1" s="5"/>
      <c r="X1" s="5"/>
      <c r="Y1" s="5"/>
      <c r="Z1" s="5"/>
      <c r="AA1" s="8"/>
      <c r="AB1" s="1"/>
      <c r="BC1" s="5"/>
      <c r="BD1" s="5"/>
      <c r="BE1" s="5"/>
      <c r="BF1" s="5"/>
      <c r="BG1" s="5"/>
      <c r="BH1" s="5"/>
      <c r="BI1" s="5"/>
      <c r="BJ1" s="5"/>
      <c r="BK1" s="5"/>
      <c r="BL1" s="5"/>
      <c r="BM1" s="5"/>
      <c r="BN1" s="5"/>
      <c r="BO1" s="5"/>
      <c r="BP1" s="5"/>
      <c r="BQ1" s="5"/>
      <c r="BR1" s="5"/>
      <c r="BS1" s="5"/>
      <c r="BT1" s="5"/>
      <c r="BU1" s="5"/>
      <c r="BV1" s="5"/>
      <c r="BW1" s="5"/>
      <c r="BX1" s="5"/>
      <c r="BY1" s="5"/>
      <c r="BZ1" s="8"/>
      <c r="CA1" s="1"/>
    </row>
    <row r="2" spans="3:104" ht="14.1" customHeight="1" x14ac:dyDescent="0.2">
      <c r="D2" s="5"/>
      <c r="E2" s="5"/>
      <c r="F2" s="5"/>
      <c r="G2" s="5"/>
      <c r="H2" s="5"/>
      <c r="I2" s="5"/>
      <c r="J2" s="5"/>
      <c r="K2" s="5"/>
      <c r="L2" s="5"/>
      <c r="M2" s="5"/>
      <c r="N2" s="5"/>
      <c r="O2" s="5"/>
      <c r="P2" s="5"/>
      <c r="Q2" s="5"/>
      <c r="R2" s="5"/>
      <c r="S2" s="5"/>
      <c r="T2" s="5"/>
      <c r="U2" s="5"/>
      <c r="V2" s="5"/>
      <c r="W2" s="5"/>
      <c r="X2" s="5"/>
      <c r="Y2" s="5"/>
      <c r="Z2" s="5"/>
      <c r="AA2" s="8"/>
      <c r="AB2" s="1"/>
      <c r="BC2" s="5"/>
      <c r="BD2" s="5"/>
      <c r="BE2" s="5"/>
      <c r="BF2" s="5"/>
      <c r="BG2" s="5"/>
      <c r="BH2" s="5"/>
      <c r="BI2" s="5"/>
      <c r="BJ2" s="5"/>
      <c r="BK2" s="5"/>
      <c r="BL2" s="5"/>
      <c r="BM2" s="5"/>
      <c r="BN2" s="5"/>
      <c r="BO2" s="5"/>
      <c r="BP2" s="5"/>
      <c r="BQ2" s="5"/>
      <c r="BR2" s="5"/>
      <c r="BS2" s="5"/>
      <c r="BT2" s="5"/>
      <c r="BU2" s="5"/>
      <c r="BV2" s="5"/>
      <c r="BW2" s="5"/>
      <c r="BX2" s="5"/>
      <c r="BY2" s="5"/>
      <c r="BZ2" s="8"/>
      <c r="CA2" s="1"/>
    </row>
    <row r="3" spans="3:104" ht="14.1" customHeight="1" x14ac:dyDescent="0.2">
      <c r="D3" s="5"/>
      <c r="E3" s="5"/>
      <c r="F3" s="5"/>
      <c r="G3" s="5"/>
      <c r="H3" s="5"/>
      <c r="I3" s="5"/>
      <c r="J3" s="5"/>
      <c r="K3" s="5"/>
      <c r="L3" s="5"/>
      <c r="M3" s="5"/>
      <c r="N3" s="5"/>
      <c r="O3" s="5"/>
      <c r="P3" s="5"/>
      <c r="Q3" s="5"/>
      <c r="R3" s="5"/>
      <c r="S3" s="5"/>
      <c r="T3" s="5"/>
      <c r="U3" s="5"/>
      <c r="V3" s="5"/>
      <c r="W3" s="5"/>
      <c r="X3" s="5"/>
      <c r="Y3" s="5"/>
      <c r="Z3" s="5"/>
      <c r="AA3" s="8"/>
      <c r="AB3" s="1"/>
      <c r="BC3" s="5"/>
      <c r="BD3" s="5"/>
      <c r="BE3" s="5"/>
      <c r="BF3" s="5"/>
      <c r="BG3" s="5"/>
      <c r="BH3" s="5"/>
      <c r="BI3" s="5"/>
      <c r="BJ3" s="5"/>
      <c r="BK3" s="5"/>
      <c r="BL3" s="5"/>
      <c r="BM3" s="5"/>
      <c r="BN3" s="5"/>
      <c r="BO3" s="5"/>
      <c r="BP3" s="5"/>
      <c r="BQ3" s="5"/>
      <c r="BR3" s="5"/>
      <c r="BS3" s="5"/>
      <c r="BT3" s="5"/>
      <c r="BU3" s="5"/>
      <c r="BV3" s="5"/>
      <c r="BW3" s="5"/>
      <c r="BX3" s="5"/>
      <c r="BY3" s="5"/>
      <c r="BZ3" s="8"/>
      <c r="CA3" s="1"/>
    </row>
    <row r="4" spans="3:104" ht="14.1" customHeight="1" x14ac:dyDescent="0.2">
      <c r="D4" s="95" t="s">
        <v>90</v>
      </c>
      <c r="E4" s="95"/>
      <c r="F4" s="95"/>
      <c r="G4" s="95"/>
      <c r="H4" s="95"/>
      <c r="I4" s="95"/>
      <c r="J4" s="95"/>
      <c r="K4" s="95"/>
      <c r="L4" s="95"/>
      <c r="M4" s="95"/>
      <c r="N4" s="95"/>
      <c r="O4" s="95"/>
      <c r="P4" s="95"/>
      <c r="Q4" s="95"/>
      <c r="R4" s="95"/>
      <c r="S4" s="95"/>
      <c r="T4" s="95"/>
      <c r="U4" s="95"/>
      <c r="V4" s="95"/>
      <c r="W4" s="95"/>
      <c r="X4" s="95"/>
      <c r="Y4" s="95"/>
      <c r="Z4" s="95"/>
      <c r="AA4" s="95"/>
      <c r="AB4" s="1"/>
      <c r="BC4" s="122" t="str">
        <f>D4</f>
        <v>Открытый Кубок Ижевска, 29.10.2017, мужчины, личный разряд, группы</v>
      </c>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
    </row>
    <row r="5" spans="3:104" ht="14.1" customHeight="1" x14ac:dyDescent="0.2">
      <c r="D5" s="6"/>
      <c r="E5" s="6"/>
      <c r="F5" s="6"/>
      <c r="G5" s="6"/>
      <c r="H5" s="6"/>
      <c r="I5" s="6"/>
      <c r="J5" s="6"/>
      <c r="K5" s="6"/>
      <c r="L5" s="6"/>
      <c r="M5" s="6"/>
      <c r="N5" s="6"/>
      <c r="O5" s="6"/>
      <c r="P5" s="6"/>
      <c r="Q5" s="6"/>
      <c r="R5" s="6"/>
      <c r="S5" s="6"/>
      <c r="T5" s="6"/>
      <c r="U5" s="6"/>
      <c r="V5" s="6"/>
      <c r="W5" s="6"/>
      <c r="X5" s="6"/>
      <c r="Y5" s="6"/>
      <c r="Z5" s="6"/>
      <c r="AA5" s="9"/>
      <c r="BC5" s="6"/>
      <c r="BD5" s="6"/>
      <c r="BE5" s="6"/>
      <c r="BF5" s="6"/>
      <c r="BG5" s="6"/>
      <c r="BH5" s="6"/>
      <c r="BI5" s="6"/>
      <c r="BJ5" s="6"/>
      <c r="BK5" s="6"/>
      <c r="BL5" s="6"/>
      <c r="BM5" s="6"/>
      <c r="BN5" s="6"/>
      <c r="BO5" s="6"/>
      <c r="BP5" s="6"/>
      <c r="BQ5" s="6"/>
      <c r="BR5" s="6"/>
      <c r="BS5" s="6"/>
      <c r="BT5" s="6"/>
      <c r="BU5" s="6"/>
      <c r="BV5" s="6"/>
      <c r="BW5" s="6"/>
      <c r="BX5" s="6"/>
      <c r="BY5" s="6"/>
      <c r="BZ5" s="9"/>
    </row>
    <row r="7" spans="3:104" s="7" customFormat="1" ht="14.1" customHeight="1" thickBot="1" x14ac:dyDescent="0.25">
      <c r="C7" s="54"/>
      <c r="D7" s="54"/>
      <c r="E7" s="54"/>
      <c r="F7" s="54"/>
      <c r="G7" s="54"/>
      <c r="H7" s="54"/>
      <c r="I7" s="54"/>
      <c r="J7" s="54"/>
      <c r="K7" s="54"/>
      <c r="L7" s="54"/>
      <c r="M7" s="54"/>
      <c r="N7" s="54"/>
      <c r="O7" s="54"/>
      <c r="P7" s="54"/>
      <c r="Q7" s="54"/>
      <c r="R7" s="54"/>
      <c r="S7" s="54"/>
      <c r="T7" s="54"/>
      <c r="U7" s="54"/>
      <c r="V7" s="54"/>
      <c r="W7" s="54"/>
      <c r="X7" s="54"/>
      <c r="Y7" s="54"/>
      <c r="Z7" s="54"/>
      <c r="AA7" s="54"/>
      <c r="AB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row>
    <row r="8" spans="3:104" s="7" customFormat="1" ht="18" customHeight="1" thickTop="1" x14ac:dyDescent="0.2">
      <c r="C8" s="199" t="s">
        <v>1</v>
      </c>
      <c r="D8" s="173" t="s">
        <v>4</v>
      </c>
      <c r="E8" s="136" t="str">
        <f>D10</f>
        <v>Кононова М.</v>
      </c>
      <c r="F8" s="137"/>
      <c r="G8" s="138"/>
      <c r="H8" s="136" t="str">
        <f>D12</f>
        <v>Бортников В.</v>
      </c>
      <c r="I8" s="137"/>
      <c r="J8" s="138"/>
      <c r="K8" s="136" t="str">
        <f>D14</f>
        <v>Башегуров И.</v>
      </c>
      <c r="L8" s="137"/>
      <c r="M8" s="138"/>
      <c r="N8" s="136" t="str">
        <f>D16</f>
        <v>Сальников В.</v>
      </c>
      <c r="O8" s="137"/>
      <c r="P8" s="138"/>
      <c r="Q8" s="136" t="str">
        <f>D18</f>
        <v>Кузнецов Т.</v>
      </c>
      <c r="R8" s="137"/>
      <c r="S8" s="138"/>
      <c r="T8" s="136">
        <f>D20</f>
        <v>0</v>
      </c>
      <c r="U8" s="137"/>
      <c r="V8" s="138"/>
      <c r="W8" s="158" t="s">
        <v>10</v>
      </c>
      <c r="X8" s="159" t="s">
        <v>2</v>
      </c>
      <c r="Y8" s="160"/>
      <c r="Z8" s="161"/>
      <c r="AA8" s="158" t="s">
        <v>11</v>
      </c>
      <c r="AB8" s="191" t="s">
        <v>9</v>
      </c>
      <c r="AC8" s="164" t="s">
        <v>8</v>
      </c>
      <c r="AD8" s="2"/>
      <c r="AE8" s="168">
        <v>1</v>
      </c>
      <c r="AF8" s="168"/>
      <c r="AG8" s="168"/>
      <c r="AH8" s="168">
        <v>2</v>
      </c>
      <c r="AI8" s="168"/>
      <c r="AJ8" s="168"/>
      <c r="AK8" s="168">
        <v>3</v>
      </c>
      <c r="AL8" s="168"/>
      <c r="AM8" s="168"/>
      <c r="AN8" s="168">
        <v>4</v>
      </c>
      <c r="AO8" s="168"/>
      <c r="AP8" s="168"/>
      <c r="AQ8" s="168">
        <v>5</v>
      </c>
      <c r="AR8" s="168"/>
      <c r="AS8" s="168"/>
      <c r="AT8" s="168">
        <v>6</v>
      </c>
      <c r="AU8" s="168"/>
      <c r="AV8" s="168"/>
      <c r="AW8" s="166" t="s">
        <v>7</v>
      </c>
      <c r="AX8" s="168" t="s">
        <v>2</v>
      </c>
      <c r="AY8" s="168"/>
      <c r="AZ8" s="168"/>
      <c r="BA8" s="168"/>
      <c r="BB8" s="189" t="s">
        <v>12</v>
      </c>
      <c r="BC8" s="190" t="s">
        <v>4</v>
      </c>
      <c r="BD8" s="182" t="str">
        <f>BC10</f>
        <v>Бердников В.</v>
      </c>
      <c r="BE8" s="183"/>
      <c r="BF8" s="184"/>
      <c r="BG8" s="182" t="str">
        <f>BC12</f>
        <v>Сюбкаев Т.</v>
      </c>
      <c r="BH8" s="183"/>
      <c r="BI8" s="184"/>
      <c r="BJ8" s="182" t="str">
        <f>BC14</f>
        <v>Злыгостева А.</v>
      </c>
      <c r="BK8" s="183"/>
      <c r="BL8" s="184"/>
      <c r="BM8" s="182" t="str">
        <f>BC16</f>
        <v>Крашенко А.</v>
      </c>
      <c r="BN8" s="183"/>
      <c r="BO8" s="184"/>
      <c r="BP8" s="182" t="str">
        <f>BC18</f>
        <v>Саляхова А.</v>
      </c>
      <c r="BQ8" s="183"/>
      <c r="BR8" s="184"/>
      <c r="BS8" s="182">
        <f>BC20</f>
        <v>0</v>
      </c>
      <c r="BT8" s="183"/>
      <c r="BU8" s="184"/>
      <c r="BV8" s="185" t="s">
        <v>10</v>
      </c>
      <c r="BW8" s="186" t="s">
        <v>2</v>
      </c>
      <c r="BX8" s="187"/>
      <c r="BY8" s="188"/>
      <c r="BZ8" s="185" t="s">
        <v>11</v>
      </c>
      <c r="CA8" s="181" t="s">
        <v>9</v>
      </c>
      <c r="CB8" s="164" t="s">
        <v>8</v>
      </c>
      <c r="CC8" s="2"/>
      <c r="CD8" s="168">
        <v>1</v>
      </c>
      <c r="CE8" s="168"/>
      <c r="CF8" s="168"/>
      <c r="CG8" s="168">
        <v>2</v>
      </c>
      <c r="CH8" s="168"/>
      <c r="CI8" s="168"/>
      <c r="CJ8" s="168">
        <v>3</v>
      </c>
      <c r="CK8" s="168"/>
      <c r="CL8" s="168"/>
      <c r="CM8" s="168">
        <v>4</v>
      </c>
      <c r="CN8" s="168"/>
      <c r="CO8" s="168"/>
      <c r="CP8" s="168">
        <v>5</v>
      </c>
      <c r="CQ8" s="168"/>
      <c r="CR8" s="168"/>
      <c r="CS8" s="168">
        <v>6</v>
      </c>
      <c r="CT8" s="168"/>
      <c r="CU8" s="168"/>
      <c r="CV8" s="166" t="s">
        <v>7</v>
      </c>
      <c r="CW8" s="168" t="s">
        <v>2</v>
      </c>
      <c r="CX8" s="168"/>
      <c r="CY8" s="168"/>
      <c r="CZ8" s="168"/>
    </row>
    <row r="9" spans="3:104" s="7" customFormat="1" ht="18" customHeight="1" thickBot="1" x14ac:dyDescent="0.25">
      <c r="C9" s="200"/>
      <c r="D9" s="174"/>
      <c r="E9" s="139"/>
      <c r="F9" s="140"/>
      <c r="G9" s="141"/>
      <c r="H9" s="139"/>
      <c r="I9" s="140"/>
      <c r="J9" s="141"/>
      <c r="K9" s="139"/>
      <c r="L9" s="140"/>
      <c r="M9" s="141"/>
      <c r="N9" s="139"/>
      <c r="O9" s="140"/>
      <c r="P9" s="141"/>
      <c r="Q9" s="139"/>
      <c r="R9" s="140"/>
      <c r="S9" s="141"/>
      <c r="T9" s="139"/>
      <c r="U9" s="140"/>
      <c r="V9" s="141"/>
      <c r="W9" s="158"/>
      <c r="X9" s="22" t="s">
        <v>3</v>
      </c>
      <c r="Y9" s="22"/>
      <c r="Z9" s="22" t="s">
        <v>6</v>
      </c>
      <c r="AA9" s="158"/>
      <c r="AB9" s="192"/>
      <c r="AC9" s="165"/>
      <c r="AD9" s="3"/>
      <c r="AE9" s="168">
        <f>W10</f>
        <v>3</v>
      </c>
      <c r="AF9" s="168"/>
      <c r="AG9" s="168"/>
      <c r="AH9" s="168">
        <f>W12</f>
        <v>1</v>
      </c>
      <c r="AI9" s="168"/>
      <c r="AJ9" s="168"/>
      <c r="AK9" s="155">
        <f>W14</f>
        <v>1</v>
      </c>
      <c r="AL9" s="156"/>
      <c r="AM9" s="157"/>
      <c r="AN9" s="155">
        <f>W16</f>
        <v>0</v>
      </c>
      <c r="AO9" s="156"/>
      <c r="AP9" s="157"/>
      <c r="AQ9" s="155">
        <f>W18</f>
        <v>4</v>
      </c>
      <c r="AR9" s="156"/>
      <c r="AS9" s="157"/>
      <c r="AT9" s="155">
        <f>W20</f>
        <v>0</v>
      </c>
      <c r="AU9" s="156"/>
      <c r="AV9" s="157"/>
      <c r="AW9" s="167"/>
      <c r="AX9" s="10" t="s">
        <v>3</v>
      </c>
      <c r="AY9" s="10"/>
      <c r="AZ9" s="11" t="s">
        <v>6</v>
      </c>
      <c r="BA9" s="15" t="s">
        <v>5</v>
      </c>
      <c r="BB9" s="171"/>
      <c r="BC9" s="174"/>
      <c r="BD9" s="139"/>
      <c r="BE9" s="140"/>
      <c r="BF9" s="141"/>
      <c r="BG9" s="139"/>
      <c r="BH9" s="140"/>
      <c r="BI9" s="141"/>
      <c r="BJ9" s="139"/>
      <c r="BK9" s="140"/>
      <c r="BL9" s="141"/>
      <c r="BM9" s="139"/>
      <c r="BN9" s="140"/>
      <c r="BO9" s="141"/>
      <c r="BP9" s="139"/>
      <c r="BQ9" s="140"/>
      <c r="BR9" s="141"/>
      <c r="BS9" s="139"/>
      <c r="BT9" s="140"/>
      <c r="BU9" s="141"/>
      <c r="BV9" s="158"/>
      <c r="BW9" s="22" t="s">
        <v>3</v>
      </c>
      <c r="BX9" s="22"/>
      <c r="BY9" s="22" t="s">
        <v>6</v>
      </c>
      <c r="BZ9" s="158"/>
      <c r="CA9" s="163"/>
      <c r="CB9" s="165"/>
      <c r="CC9" s="3"/>
      <c r="CD9" s="168">
        <f>BV10</f>
        <v>4</v>
      </c>
      <c r="CE9" s="168"/>
      <c r="CF9" s="168"/>
      <c r="CG9" s="168">
        <f>BV12</f>
        <v>3</v>
      </c>
      <c r="CH9" s="168"/>
      <c r="CI9" s="168"/>
      <c r="CJ9" s="155">
        <f>BV14</f>
        <v>2</v>
      </c>
      <c r="CK9" s="156"/>
      <c r="CL9" s="157"/>
      <c r="CM9" s="155">
        <f>BV16</f>
        <v>1</v>
      </c>
      <c r="CN9" s="156"/>
      <c r="CO9" s="157"/>
      <c r="CP9" s="155">
        <f>BV18</f>
        <v>0</v>
      </c>
      <c r="CQ9" s="156"/>
      <c r="CR9" s="157"/>
      <c r="CS9" s="155">
        <f>BV20</f>
        <v>0</v>
      </c>
      <c r="CT9" s="156"/>
      <c r="CU9" s="157"/>
      <c r="CV9" s="167"/>
      <c r="CW9" s="10" t="s">
        <v>3</v>
      </c>
      <c r="CX9" s="10"/>
      <c r="CY9" s="11" t="s">
        <v>6</v>
      </c>
      <c r="CZ9" s="23" t="s">
        <v>5</v>
      </c>
    </row>
    <row r="10" spans="3:104" s="7" customFormat="1" ht="13.5" customHeight="1" x14ac:dyDescent="0.2">
      <c r="C10" s="195">
        <v>1</v>
      </c>
      <c r="D10" s="89" t="s">
        <v>39</v>
      </c>
      <c r="E10" s="96" t="str">
        <f>D10</f>
        <v>Кононова М.</v>
      </c>
      <c r="F10" s="96"/>
      <c r="G10" s="97"/>
      <c r="H10" s="127">
        <v>3</v>
      </c>
      <c r="I10" s="19"/>
      <c r="J10" s="129">
        <v>0</v>
      </c>
      <c r="K10" s="127">
        <v>3</v>
      </c>
      <c r="L10" s="19"/>
      <c r="M10" s="129">
        <v>2</v>
      </c>
      <c r="N10" s="91">
        <v>0</v>
      </c>
      <c r="O10" s="20"/>
      <c r="P10" s="93">
        <v>3</v>
      </c>
      <c r="Q10" s="91">
        <v>3</v>
      </c>
      <c r="R10" s="20"/>
      <c r="S10" s="93">
        <v>0</v>
      </c>
      <c r="T10" s="127"/>
      <c r="U10" s="19"/>
      <c r="V10" s="129"/>
      <c r="W10" s="131">
        <f>IF(ISBLANK(#REF!),"",SUM(I11,L11,O11,R11,U11))</f>
        <v>3</v>
      </c>
      <c r="X10" s="21">
        <f>SUM(H10,K10,N10,Q10,T10)</f>
        <v>9</v>
      </c>
      <c r="Y10" s="21" t="s">
        <v>0</v>
      </c>
      <c r="Z10" s="21">
        <f>SUM(J10,M10,P10,S10,V10)</f>
        <v>5</v>
      </c>
      <c r="AA10" s="102" t="str">
        <f>IF(AND(X10=0,Z10=0),"",IF((SUM(I10,L10,O10,R10,U10)=0),"",AVERAGE(I10,L10,O10,R10,U10)))</f>
        <v/>
      </c>
      <c r="AB10" s="197">
        <f>IF(ISBLANK(#REF!),"",RANK(AC10,AC10:AC21))</f>
        <v>2</v>
      </c>
      <c r="AC10" s="175">
        <f>IF(ISBLANK(#REF!),0,W10*100000000000000+(X11+500)*1000000000000+AW10*1000000000+(BA10+500)*1000000+X10*10000+100-C10*10)</f>
        <v>804000500090090</v>
      </c>
      <c r="AD10" s="109" t="str">
        <f>IF(ISBLANK(D10),"",D10)</f>
        <v>Кононова М.</v>
      </c>
      <c r="AE10" s="111">
        <v>1</v>
      </c>
      <c r="AF10" s="112"/>
      <c r="AG10" s="113"/>
      <c r="AH10" s="13" t="str">
        <f>IF(W10=AH9,H10,"")</f>
        <v/>
      </c>
      <c r="AI10" s="12"/>
      <c r="AJ10" s="14" t="str">
        <f>IF(W10=AH9,J10,"")</f>
        <v/>
      </c>
      <c r="AK10" s="13" t="str">
        <f>IF(W10=AK9,K10,"")</f>
        <v/>
      </c>
      <c r="AL10" s="12"/>
      <c r="AM10" s="14" t="str">
        <f>IF(W10=AK9,M10,"")</f>
        <v/>
      </c>
      <c r="AN10" s="13" t="str">
        <f>IF(W10=AN9,N10,"")</f>
        <v/>
      </c>
      <c r="AO10" s="12"/>
      <c r="AP10" s="14" t="str">
        <f>IF(W10=AN9,P10,"")</f>
        <v/>
      </c>
      <c r="AQ10" s="13" t="str">
        <f>IF(W10=AQ9,Q10,"")</f>
        <v/>
      </c>
      <c r="AR10" s="12"/>
      <c r="AS10" s="14" t="str">
        <f>IF(W10=AQ9,S10,"")</f>
        <v/>
      </c>
      <c r="AT10" s="13" t="str">
        <f>IF(W10=AT9,T10,"")</f>
        <v/>
      </c>
      <c r="AU10" s="12"/>
      <c r="AV10" s="14" t="str">
        <f>IF(W10=AT9,V10,"")</f>
        <v/>
      </c>
      <c r="AW10" s="126">
        <f>SUM(AE11:AV11)</f>
        <v>0</v>
      </c>
      <c r="AX10" s="79">
        <f>SUM(AH10,AK10,AN10,AQ10,AT10)</f>
        <v>0</v>
      </c>
      <c r="AY10" s="79" t="s">
        <v>0</v>
      </c>
      <c r="AZ10" s="81">
        <f>SUM(AJ10,AM10,AP10,AS10,AV10)</f>
        <v>0</v>
      </c>
      <c r="BA10" s="83">
        <f>AX10-AZ10</f>
        <v>0</v>
      </c>
      <c r="BB10" s="148">
        <v>1</v>
      </c>
      <c r="BC10" s="89" t="s">
        <v>50</v>
      </c>
      <c r="BD10" s="96" t="str">
        <f>BC10</f>
        <v>Бердников В.</v>
      </c>
      <c r="BE10" s="96"/>
      <c r="BF10" s="97"/>
      <c r="BG10" s="127">
        <v>3</v>
      </c>
      <c r="BH10" s="19"/>
      <c r="BI10" s="129">
        <v>1</v>
      </c>
      <c r="BJ10" s="127">
        <v>3</v>
      </c>
      <c r="BK10" s="19"/>
      <c r="BL10" s="129">
        <v>0</v>
      </c>
      <c r="BM10" s="127">
        <v>3</v>
      </c>
      <c r="BN10" s="19"/>
      <c r="BO10" s="129">
        <v>1</v>
      </c>
      <c r="BP10" s="127">
        <v>3</v>
      </c>
      <c r="BQ10" s="19"/>
      <c r="BR10" s="129">
        <v>0</v>
      </c>
      <c r="BS10" s="127"/>
      <c r="BT10" s="19"/>
      <c r="BU10" s="129"/>
      <c r="BV10" s="131">
        <f>IF(ISBLANK(#REF!),"",SUM(BH11,BK11,BN11,BQ11,BT11))</f>
        <v>4</v>
      </c>
      <c r="BW10" s="21">
        <f>SUM(BG10,BJ10,BM10,BP10,BS10)</f>
        <v>12</v>
      </c>
      <c r="BX10" s="21" t="s">
        <v>0</v>
      </c>
      <c r="BY10" s="21">
        <f>SUM(BI10,BL10,BO10,BR10,BU10)</f>
        <v>2</v>
      </c>
      <c r="BZ10" s="102" t="str">
        <f>IF(AND(BW10=0,BY10=0),"",IF((SUM(BH10,BK10,BN10,BQ10,BT10)=0),"",AVERAGE(BH10,BK10,BN10,BQ10,BT10)))</f>
        <v/>
      </c>
      <c r="CA10" s="104">
        <f>IF(ISBLANK(#REF!),"",RANK(CB10,CB10:CB21))</f>
        <v>1</v>
      </c>
      <c r="CB10" s="106">
        <f>IF(ISBLANK(#REF!),0,BV10*100000000000000+(BW11+500)*1000000000000+CV10*1000000000+(CZ10+500)*1000000+BW10*10000+100-BB10*10)</f>
        <v>910000500120090</v>
      </c>
      <c r="CC10" s="109" t="str">
        <f>IF(ISBLANK(BC10),"",BC10)</f>
        <v>Бердников В.</v>
      </c>
      <c r="CD10" s="111">
        <v>1</v>
      </c>
      <c r="CE10" s="112"/>
      <c r="CF10" s="113"/>
      <c r="CG10" s="13" t="str">
        <f>IF(BV10=CG9,BG10,"")</f>
        <v/>
      </c>
      <c r="CH10" s="12"/>
      <c r="CI10" s="14" t="str">
        <f>IF(BV10=CG9,BI10,"")</f>
        <v/>
      </c>
      <c r="CJ10" s="13" t="str">
        <f>IF(BV10=CJ9,BJ10,"")</f>
        <v/>
      </c>
      <c r="CK10" s="12"/>
      <c r="CL10" s="14" t="str">
        <f>IF(BV10=CJ9,BL10,"")</f>
        <v/>
      </c>
      <c r="CM10" s="13" t="str">
        <f>IF(BV10=CM9,BM10,"")</f>
        <v/>
      </c>
      <c r="CN10" s="12"/>
      <c r="CO10" s="14" t="str">
        <f>IF(BV10=CM9,BO10,"")</f>
        <v/>
      </c>
      <c r="CP10" s="13" t="str">
        <f>IF(BV10=CP9,BP10,"")</f>
        <v/>
      </c>
      <c r="CQ10" s="12"/>
      <c r="CR10" s="14" t="str">
        <f>IF(BV10=CP9,BR10,"")</f>
        <v/>
      </c>
      <c r="CS10" s="13" t="str">
        <f>IF(BV10=CS9,BS10,"")</f>
        <v/>
      </c>
      <c r="CT10" s="12"/>
      <c r="CU10" s="14" t="str">
        <f>IF(BV10=CS9,BU10,"")</f>
        <v/>
      </c>
      <c r="CV10" s="126">
        <f>SUM(CD11:CU11)</f>
        <v>0</v>
      </c>
      <c r="CW10" s="79">
        <f>SUM(CG10,CJ10,CM10,CP10,CS10)</f>
        <v>0</v>
      </c>
      <c r="CX10" s="79" t="s">
        <v>0</v>
      </c>
      <c r="CY10" s="81">
        <f>SUM(CI10,CL10,CO10,CR10,CU10)</f>
        <v>0</v>
      </c>
      <c r="CZ10" s="83">
        <f>CW10-CY10</f>
        <v>0</v>
      </c>
    </row>
    <row r="11" spans="3:104" s="7" customFormat="1" ht="13.5" customHeight="1" thickBot="1" x14ac:dyDescent="0.25">
      <c r="C11" s="196"/>
      <c r="D11" s="150"/>
      <c r="E11" s="137"/>
      <c r="F11" s="137"/>
      <c r="G11" s="138"/>
      <c r="H11" s="128"/>
      <c r="I11" s="17">
        <f>IF(OR(ISBLANK(H10),ISBLANK(J10)),"",IF(H10&gt;J10,1,0))</f>
        <v>1</v>
      </c>
      <c r="J11" s="130"/>
      <c r="K11" s="128"/>
      <c r="L11" s="17">
        <f>IF(OR(ISBLANK(K10),ISBLANK(M10)),"",IF(K10&gt;M10,1,0))</f>
        <v>1</v>
      </c>
      <c r="M11" s="130"/>
      <c r="N11" s="121"/>
      <c r="O11" s="16">
        <v>0</v>
      </c>
      <c r="P11" s="120"/>
      <c r="Q11" s="121"/>
      <c r="R11" s="16">
        <f>IF(U9=1,0,IF(U9=0,1,""))</f>
        <v>1</v>
      </c>
      <c r="S11" s="120"/>
      <c r="T11" s="128"/>
      <c r="U11" s="17" t="str">
        <f>IF(OR(ISBLANK(T10),ISBLANK(V10)),"",IF(T10&gt;V10,1,0))</f>
        <v/>
      </c>
      <c r="V11" s="130"/>
      <c r="W11" s="132"/>
      <c r="X11" s="147">
        <f>X10-Z10</f>
        <v>4</v>
      </c>
      <c r="Y11" s="147"/>
      <c r="Z11" s="147"/>
      <c r="AA11" s="133"/>
      <c r="AB11" s="198"/>
      <c r="AC11" s="201"/>
      <c r="AD11" s="110"/>
      <c r="AE11" s="114"/>
      <c r="AF11" s="115"/>
      <c r="AG11" s="154"/>
      <c r="AH11" s="117" t="str">
        <f>IF(W10=AH9,I11,"")</f>
        <v/>
      </c>
      <c r="AI11" s="118"/>
      <c r="AJ11" s="119"/>
      <c r="AK11" s="117" t="str">
        <f>IF(W10=AK9,L11,"")</f>
        <v/>
      </c>
      <c r="AL11" s="118"/>
      <c r="AM11" s="119"/>
      <c r="AN11" s="117" t="str">
        <f>IF(W10=AN9,O11,"")</f>
        <v/>
      </c>
      <c r="AO11" s="118"/>
      <c r="AP11" s="119"/>
      <c r="AQ11" s="117" t="str">
        <f>IF(W10=AQ9,R11,"")</f>
        <v/>
      </c>
      <c r="AR11" s="118"/>
      <c r="AS11" s="119"/>
      <c r="AT11" s="117" t="str">
        <f>IF(W10=AT9,U11,"")</f>
        <v/>
      </c>
      <c r="AU11" s="118"/>
      <c r="AV11" s="119"/>
      <c r="AW11" s="126"/>
      <c r="AX11" s="80"/>
      <c r="AY11" s="80"/>
      <c r="AZ11" s="82"/>
      <c r="BA11" s="83"/>
      <c r="BB11" s="149"/>
      <c r="BC11" s="150"/>
      <c r="BD11" s="137"/>
      <c r="BE11" s="137"/>
      <c r="BF11" s="138"/>
      <c r="BG11" s="128"/>
      <c r="BH11" s="17">
        <f>IF(OR(ISBLANK(BG10),ISBLANK(BI10)),"",IF(BG10&gt;BI10,1,0))</f>
        <v>1</v>
      </c>
      <c r="BI11" s="130"/>
      <c r="BJ11" s="128"/>
      <c r="BK11" s="17">
        <f>IF(OR(ISBLANK(BJ10),ISBLANK(BL10)),"",IF(BJ10&gt;BL10,1,0))</f>
        <v>1</v>
      </c>
      <c r="BL11" s="130"/>
      <c r="BM11" s="128"/>
      <c r="BN11" s="17">
        <f>IF(OR(ISBLANK(BM10),ISBLANK(BO10)),"",IF(BM10&gt;BO10,1,0))</f>
        <v>1</v>
      </c>
      <c r="BO11" s="130"/>
      <c r="BP11" s="128"/>
      <c r="BQ11" s="17">
        <f>IF(OR(ISBLANK(BP10),ISBLANK(BR10)),"",IF(BP10&gt;BR10,1,0))</f>
        <v>1</v>
      </c>
      <c r="BR11" s="130"/>
      <c r="BS11" s="128"/>
      <c r="BT11" s="17" t="str">
        <f>IF(OR(ISBLANK(BS10),ISBLANK(BU10)),"",IF(BS10&gt;BU10,1,0))</f>
        <v/>
      </c>
      <c r="BU11" s="130"/>
      <c r="BV11" s="132"/>
      <c r="BW11" s="147">
        <f>BW10-BY10</f>
        <v>10</v>
      </c>
      <c r="BX11" s="147"/>
      <c r="BY11" s="147"/>
      <c r="BZ11" s="133"/>
      <c r="CA11" s="134"/>
      <c r="CB11" s="135"/>
      <c r="CC11" s="110"/>
      <c r="CD11" s="114"/>
      <c r="CE11" s="115"/>
      <c r="CF11" s="154"/>
      <c r="CG11" s="117" t="str">
        <f>IF(BV10=CG9,BH11,"")</f>
        <v/>
      </c>
      <c r="CH11" s="118"/>
      <c r="CI11" s="119"/>
      <c r="CJ11" s="117" t="str">
        <f>IF(BV10=CJ9,BK11,"")</f>
        <v/>
      </c>
      <c r="CK11" s="118"/>
      <c r="CL11" s="119"/>
      <c r="CM11" s="117" t="str">
        <f>IF(BV10=CM9,BN11,"")</f>
        <v/>
      </c>
      <c r="CN11" s="118"/>
      <c r="CO11" s="119"/>
      <c r="CP11" s="117" t="str">
        <f>IF(BV10=CP9,BQ11,"")</f>
        <v/>
      </c>
      <c r="CQ11" s="118"/>
      <c r="CR11" s="119"/>
      <c r="CS11" s="117" t="str">
        <f>IF(BV10=CS9,BT11,"")</f>
        <v/>
      </c>
      <c r="CT11" s="118"/>
      <c r="CU11" s="119"/>
      <c r="CV11" s="126"/>
      <c r="CW11" s="80"/>
      <c r="CX11" s="80"/>
      <c r="CY11" s="82"/>
      <c r="CZ11" s="83"/>
    </row>
    <row r="12" spans="3:104" s="7" customFormat="1" ht="13.5" customHeight="1" x14ac:dyDescent="0.2">
      <c r="C12" s="193">
        <v>2</v>
      </c>
      <c r="D12" s="89" t="s">
        <v>42</v>
      </c>
      <c r="E12" s="91">
        <f>IF(ISBLANK(J10),"",J10)</f>
        <v>0</v>
      </c>
      <c r="F12" s="20"/>
      <c r="G12" s="93">
        <f>IF(ISBLANK(H10),"",H10)</f>
        <v>3</v>
      </c>
      <c r="H12" s="96" t="str">
        <f>D12</f>
        <v>Бортников В.</v>
      </c>
      <c r="I12" s="96"/>
      <c r="J12" s="97"/>
      <c r="K12" s="127">
        <v>2</v>
      </c>
      <c r="L12" s="20"/>
      <c r="M12" s="129">
        <v>3</v>
      </c>
      <c r="N12" s="91">
        <v>0</v>
      </c>
      <c r="O12" s="20"/>
      <c r="P12" s="93">
        <v>3</v>
      </c>
      <c r="Q12" s="91">
        <v>3</v>
      </c>
      <c r="R12" s="20"/>
      <c r="S12" s="93">
        <v>1</v>
      </c>
      <c r="T12" s="127"/>
      <c r="U12" s="20"/>
      <c r="V12" s="129"/>
      <c r="W12" s="100">
        <f>IF(ISBLANK(#REF!),"",SUM(F13,L13,O13,R13,U13))</f>
        <v>1</v>
      </c>
      <c r="X12" s="21">
        <f>SUM(E12,K12,N12,Q12,T12)</f>
        <v>5</v>
      </c>
      <c r="Y12" s="21" t="s">
        <v>0</v>
      </c>
      <c r="Z12" s="21">
        <f>SUM(G12,M12,P12,S12,V12)</f>
        <v>10</v>
      </c>
      <c r="AA12" s="102" t="str">
        <f>IF(AND(X12=0,Z12=0),"",IF((SUM(F12,L12,O12,R12,U12)=0),"",AVERAGE(F12,L12,O12,R12,U12)))</f>
        <v/>
      </c>
      <c r="AB12" s="197">
        <v>4</v>
      </c>
      <c r="AC12" s="175">
        <f>IF(ISBLANK(#REF!),0,W12*100000000000000+(X13+500)*1000000000000+AW12*1000000000+(BA12+500)*1000000+X12*10000+100-C12*10)</f>
        <v>595000499050080</v>
      </c>
      <c r="AD12" s="109" t="str">
        <f>IF(ISBLANK(D12),"",D12)</f>
        <v>Бортников В.</v>
      </c>
      <c r="AE12" s="13" t="str">
        <f>IF(W12=AE9,E12,"")</f>
        <v/>
      </c>
      <c r="AF12" s="12"/>
      <c r="AG12" s="14" t="str">
        <f>IF(W12=AE9,G12,"")</f>
        <v/>
      </c>
      <c r="AH12" s="112">
        <v>2</v>
      </c>
      <c r="AI12" s="112"/>
      <c r="AJ12" s="113"/>
      <c r="AK12" s="13">
        <f>IF(W12=AK9,K12,"")</f>
        <v>2</v>
      </c>
      <c r="AL12" s="12"/>
      <c r="AM12" s="14">
        <f>IF(W12=AK9,M12,"")</f>
        <v>3</v>
      </c>
      <c r="AN12" s="13" t="str">
        <f>IF(W12=AN9,N12,"")</f>
        <v/>
      </c>
      <c r="AO12" s="12"/>
      <c r="AP12" s="14" t="str">
        <f>IF(W12=AN9,P12,"")</f>
        <v/>
      </c>
      <c r="AQ12" s="13" t="str">
        <f>IF(W12=AQ9,Q12,"")</f>
        <v/>
      </c>
      <c r="AR12" s="12"/>
      <c r="AS12" s="14" t="str">
        <f>IF(W12=AQ9,S12,"")</f>
        <v/>
      </c>
      <c r="AT12" s="13" t="str">
        <f>IF(W12=AT9,T12,"")</f>
        <v/>
      </c>
      <c r="AU12" s="12"/>
      <c r="AV12" s="14" t="str">
        <f>IF(W12=AT9,V12,"")</f>
        <v/>
      </c>
      <c r="AW12" s="126">
        <f>SUM(AE13:AV13)</f>
        <v>0</v>
      </c>
      <c r="AX12" s="79">
        <f>SUM(AE12,AK12,AN12,AQ12,AT12)</f>
        <v>2</v>
      </c>
      <c r="AY12" s="79" t="s">
        <v>0</v>
      </c>
      <c r="AZ12" s="81">
        <f>SUM(AG12,AM12,AP12,AS12,AV12)</f>
        <v>3</v>
      </c>
      <c r="BA12" s="83">
        <f>AX12-AZ12</f>
        <v>-1</v>
      </c>
      <c r="BB12" s="87">
        <v>2</v>
      </c>
      <c r="BC12" s="89" t="s">
        <v>46</v>
      </c>
      <c r="BD12" s="91">
        <f>IF(ISBLANK(BI10),"",BI10)</f>
        <v>1</v>
      </c>
      <c r="BE12" s="20"/>
      <c r="BF12" s="93">
        <f>IF(ISBLANK(BG10),"",BG10)</f>
        <v>3</v>
      </c>
      <c r="BG12" s="96" t="str">
        <f>BC12</f>
        <v>Сюбкаев Т.</v>
      </c>
      <c r="BH12" s="96"/>
      <c r="BI12" s="97"/>
      <c r="BJ12" s="127">
        <v>3</v>
      </c>
      <c r="BK12" s="20"/>
      <c r="BL12" s="129">
        <v>0</v>
      </c>
      <c r="BM12" s="127">
        <v>3</v>
      </c>
      <c r="BN12" s="20"/>
      <c r="BO12" s="129">
        <v>2</v>
      </c>
      <c r="BP12" s="127">
        <v>3</v>
      </c>
      <c r="BQ12" s="20"/>
      <c r="BR12" s="129">
        <v>0</v>
      </c>
      <c r="BS12" s="127"/>
      <c r="BT12" s="20"/>
      <c r="BU12" s="129"/>
      <c r="BV12" s="100">
        <f>IF(ISBLANK(#REF!),"",SUM(BE13,BK13,BN13,BQ13,BT13))</f>
        <v>3</v>
      </c>
      <c r="BW12" s="21">
        <f>SUM(BD12,BJ12,BM12,BP12,BS12)</f>
        <v>10</v>
      </c>
      <c r="BX12" s="21" t="s">
        <v>0</v>
      </c>
      <c r="BY12" s="21">
        <f>SUM(BF12,BL12,BO12,BR12,BU12)</f>
        <v>5</v>
      </c>
      <c r="BZ12" s="102" t="str">
        <f>IF(AND(BW12=0,BY12=0),"",IF((SUM(BE12,BK12,BN12,BQ12,BT12)=0),"",AVERAGE(BE12,BK12,BN12,BQ12,BT12)))</f>
        <v/>
      </c>
      <c r="CA12" s="104">
        <v>2</v>
      </c>
      <c r="CB12" s="106">
        <f>IF(ISBLANK(#REF!),0,BV12*100000000000000+(BW13+500)*1000000000000+CV12*1000000000+(CZ12+500)*1000000+BW12*10000+100-BB12*10)</f>
        <v>805000500100080</v>
      </c>
      <c r="CC12" s="109" t="str">
        <f>IF(ISBLANK(BC12),"",BC12)</f>
        <v>Сюбкаев Т.</v>
      </c>
      <c r="CD12" s="13" t="str">
        <f>IF(BV12=CD9,BD12,"")</f>
        <v/>
      </c>
      <c r="CE12" s="12"/>
      <c r="CF12" s="14" t="str">
        <f>IF(BV12=CD9,BF12,"")</f>
        <v/>
      </c>
      <c r="CG12" s="112">
        <v>2</v>
      </c>
      <c r="CH12" s="112"/>
      <c r="CI12" s="113"/>
      <c r="CJ12" s="13" t="str">
        <f>IF(BV12=CJ9,BJ12,"")</f>
        <v/>
      </c>
      <c r="CK12" s="12"/>
      <c r="CL12" s="14" t="str">
        <f>IF(BV12=CJ9,BL12,"")</f>
        <v/>
      </c>
      <c r="CM12" s="13" t="str">
        <f>IF(BV12=CM9,BM12,"")</f>
        <v/>
      </c>
      <c r="CN12" s="12"/>
      <c r="CO12" s="14" t="str">
        <f>IF(BV12=CM9,BO12,"")</f>
        <v/>
      </c>
      <c r="CP12" s="13" t="str">
        <f>IF(BV12=CP9,BP12,"")</f>
        <v/>
      </c>
      <c r="CQ12" s="12"/>
      <c r="CR12" s="14" t="str">
        <f>IF(BV12=CP9,BR12,"")</f>
        <v/>
      </c>
      <c r="CS12" s="13" t="str">
        <f>IF(BV12=CS9,BS12,"")</f>
        <v/>
      </c>
      <c r="CT12" s="12"/>
      <c r="CU12" s="14" t="str">
        <f>IF(BV12=CS9,BU12,"")</f>
        <v/>
      </c>
      <c r="CV12" s="126">
        <f>SUM(CD13:CU13)</f>
        <v>0</v>
      </c>
      <c r="CW12" s="79">
        <f>SUM(CD12,CJ12,CM12,CP12,CS12)</f>
        <v>0</v>
      </c>
      <c r="CX12" s="79" t="s">
        <v>0</v>
      </c>
      <c r="CY12" s="81">
        <f>SUM(CF12,CL12,CO12,CR12,CU12)</f>
        <v>0</v>
      </c>
      <c r="CZ12" s="83">
        <f>CW12-CY12</f>
        <v>0</v>
      </c>
    </row>
    <row r="13" spans="3:104" s="7" customFormat="1" ht="13.5" customHeight="1" thickBot="1" x14ac:dyDescent="0.25">
      <c r="C13" s="194"/>
      <c r="D13" s="150"/>
      <c r="E13" s="121"/>
      <c r="F13" s="16">
        <f>IF(I11=1,0,IF(I11=0,1,""))</f>
        <v>0</v>
      </c>
      <c r="G13" s="120"/>
      <c r="H13" s="140"/>
      <c r="I13" s="140"/>
      <c r="J13" s="141"/>
      <c r="K13" s="128"/>
      <c r="L13" s="16">
        <f>IF(OR(ISBLANK(K12),ISBLANK(M12)),"",IF(K12&gt;M12,1,0))</f>
        <v>0</v>
      </c>
      <c r="M13" s="130"/>
      <c r="N13" s="121"/>
      <c r="O13" s="16">
        <v>0</v>
      </c>
      <c r="P13" s="120"/>
      <c r="Q13" s="121"/>
      <c r="R13" s="16">
        <v>1</v>
      </c>
      <c r="S13" s="120"/>
      <c r="T13" s="128"/>
      <c r="U13" s="16" t="str">
        <f>IF(OR(ISBLANK(T12),ISBLANK(V12)),"",IF(T12&gt;V12,1,0))</f>
        <v/>
      </c>
      <c r="V13" s="130"/>
      <c r="W13" s="100"/>
      <c r="X13" s="147">
        <f>X12-Z12</f>
        <v>-5</v>
      </c>
      <c r="Y13" s="147"/>
      <c r="Z13" s="147"/>
      <c r="AA13" s="133"/>
      <c r="AB13" s="198"/>
      <c r="AC13" s="201"/>
      <c r="AD13" s="110"/>
      <c r="AE13" s="117" t="str">
        <f>IF(W12=AE9,F13,"")</f>
        <v/>
      </c>
      <c r="AF13" s="118"/>
      <c r="AG13" s="119"/>
      <c r="AH13" s="114"/>
      <c r="AI13" s="115"/>
      <c r="AJ13" s="116"/>
      <c r="AK13" s="117">
        <f>IF(W12=AK9,L13,"")</f>
        <v>0</v>
      </c>
      <c r="AL13" s="118"/>
      <c r="AM13" s="119"/>
      <c r="AN13" s="117" t="str">
        <f>IF(W12=AN9,O13,"")</f>
        <v/>
      </c>
      <c r="AO13" s="118"/>
      <c r="AP13" s="119"/>
      <c r="AQ13" s="117" t="str">
        <f>IF(W12=AQ9,R13,"")</f>
        <v/>
      </c>
      <c r="AR13" s="118"/>
      <c r="AS13" s="119"/>
      <c r="AT13" s="117" t="str">
        <f>IF(W12=AT9,U13,"")</f>
        <v/>
      </c>
      <c r="AU13" s="118"/>
      <c r="AV13" s="119"/>
      <c r="AW13" s="126"/>
      <c r="AX13" s="80"/>
      <c r="AY13" s="80"/>
      <c r="AZ13" s="82"/>
      <c r="BA13" s="83"/>
      <c r="BB13" s="151"/>
      <c r="BC13" s="150"/>
      <c r="BD13" s="121"/>
      <c r="BE13" s="16">
        <f>IF(BH11=1,0,IF(BH11=0,1,""))</f>
        <v>0</v>
      </c>
      <c r="BF13" s="120"/>
      <c r="BG13" s="140"/>
      <c r="BH13" s="140"/>
      <c r="BI13" s="141"/>
      <c r="BJ13" s="128"/>
      <c r="BK13" s="16">
        <f>IF(OR(ISBLANK(BJ12),ISBLANK(BL12)),"",IF(BJ12&gt;BL12,1,0))</f>
        <v>1</v>
      </c>
      <c r="BL13" s="130"/>
      <c r="BM13" s="128"/>
      <c r="BN13" s="16">
        <f>IF(OR(ISBLANK(BM12),ISBLANK(BO12)),"",IF(BM12&gt;BO12,1,0))</f>
        <v>1</v>
      </c>
      <c r="BO13" s="130"/>
      <c r="BP13" s="128"/>
      <c r="BQ13" s="16">
        <f>IF(OR(ISBLANK(BP12),ISBLANK(BR12)),"",IF(BP12&gt;BR12,1,0))</f>
        <v>1</v>
      </c>
      <c r="BR13" s="130"/>
      <c r="BS13" s="128"/>
      <c r="BT13" s="16" t="str">
        <f>IF(OR(ISBLANK(BS12),ISBLANK(BU12)),"",IF(BS12&gt;BU12,1,0))</f>
        <v/>
      </c>
      <c r="BU13" s="130"/>
      <c r="BV13" s="100"/>
      <c r="BW13" s="147">
        <f>BW12-BY12</f>
        <v>5</v>
      </c>
      <c r="BX13" s="147"/>
      <c r="BY13" s="147"/>
      <c r="BZ13" s="133"/>
      <c r="CA13" s="134"/>
      <c r="CB13" s="135"/>
      <c r="CC13" s="110"/>
      <c r="CD13" s="117" t="str">
        <f>IF(BV12=CD9,BE13,"")</f>
        <v/>
      </c>
      <c r="CE13" s="118"/>
      <c r="CF13" s="119"/>
      <c r="CG13" s="114"/>
      <c r="CH13" s="115"/>
      <c r="CI13" s="116"/>
      <c r="CJ13" s="117" t="str">
        <f>IF(BV12=CJ9,BK13,"")</f>
        <v/>
      </c>
      <c r="CK13" s="118"/>
      <c r="CL13" s="119"/>
      <c r="CM13" s="117" t="str">
        <f>IF(BV12=CM9,BN13,"")</f>
        <v/>
      </c>
      <c r="CN13" s="118"/>
      <c r="CO13" s="119"/>
      <c r="CP13" s="117" t="str">
        <f>IF(BV12=CP9,BQ13,"")</f>
        <v/>
      </c>
      <c r="CQ13" s="118"/>
      <c r="CR13" s="119"/>
      <c r="CS13" s="117" t="str">
        <f>IF(BV12=CS9,BT13,"")</f>
        <v/>
      </c>
      <c r="CT13" s="118"/>
      <c r="CU13" s="119"/>
      <c r="CV13" s="126"/>
      <c r="CW13" s="80"/>
      <c r="CX13" s="80"/>
      <c r="CY13" s="82"/>
      <c r="CZ13" s="83"/>
    </row>
    <row r="14" spans="3:104" s="7" customFormat="1" ht="13.5" customHeight="1" x14ac:dyDescent="0.2">
      <c r="C14" s="195">
        <v>3</v>
      </c>
      <c r="D14" s="89" t="s">
        <v>59</v>
      </c>
      <c r="E14" s="91">
        <f>IF(ISBLANK(M10),"",M10)</f>
        <v>2</v>
      </c>
      <c r="F14" s="20"/>
      <c r="G14" s="93">
        <f>IF(ISBLANK(K10),"",K10)</f>
        <v>3</v>
      </c>
      <c r="H14" s="91">
        <f>IF(ISBLANK(M12),"",M12)</f>
        <v>3</v>
      </c>
      <c r="I14" s="20"/>
      <c r="J14" s="93">
        <f>IF(ISBLANK(K12),"",K12)</f>
        <v>2</v>
      </c>
      <c r="K14" s="96" t="str">
        <f>D14</f>
        <v>Башегуров И.</v>
      </c>
      <c r="L14" s="96"/>
      <c r="M14" s="97"/>
      <c r="N14" s="91">
        <v>0</v>
      </c>
      <c r="O14" s="20"/>
      <c r="P14" s="93">
        <v>3</v>
      </c>
      <c r="Q14" s="91">
        <v>2</v>
      </c>
      <c r="R14" s="20"/>
      <c r="S14" s="93">
        <v>3</v>
      </c>
      <c r="T14" s="127"/>
      <c r="U14" s="19"/>
      <c r="V14" s="129"/>
      <c r="W14" s="131">
        <v>1</v>
      </c>
      <c r="X14" s="21">
        <f>SUM(H14,E14,N14,Q14,T14)</f>
        <v>7</v>
      </c>
      <c r="Y14" s="21" t="s">
        <v>0</v>
      </c>
      <c r="Z14" s="21">
        <f>SUM(J14,G14,P14,S14,V14)</f>
        <v>11</v>
      </c>
      <c r="AA14" s="102" t="str">
        <f>IF(AND(X14=0,Z14=0),"",IF((SUM(I14,F14,O14,R14,U14)=0),"",AVERAGE(I14,F14,O14,R14,U14)))</f>
        <v/>
      </c>
      <c r="AB14" s="197">
        <v>3</v>
      </c>
      <c r="AC14" s="175">
        <f>IF(ISBLANK(#REF!),0,W14*100000000000000+(X15+500)*1000000000000+AW14*1000000000+(BA14+500)*1000000+X14*10000+100-C14*10)</f>
        <v>596001501070070</v>
      </c>
      <c r="AD14" s="109" t="str">
        <f>IF(ISBLANK(D14),"",D14)</f>
        <v>Башегуров И.</v>
      </c>
      <c r="AE14" s="13" t="str">
        <f>IF(W14=AE9,E14,"")</f>
        <v/>
      </c>
      <c r="AF14" s="12"/>
      <c r="AG14" s="14" t="str">
        <f>IF(W14=AE9,G14,"")</f>
        <v/>
      </c>
      <c r="AH14" s="13">
        <f>IF(W14=AH9,H14,"")</f>
        <v>3</v>
      </c>
      <c r="AI14" s="12"/>
      <c r="AJ14" s="14">
        <f>IF(W14=AH9,J14,"")</f>
        <v>2</v>
      </c>
      <c r="AK14" s="111">
        <v>3</v>
      </c>
      <c r="AL14" s="112"/>
      <c r="AM14" s="113"/>
      <c r="AN14" s="13" t="str">
        <f>IF(W14=AN9,N14,"")</f>
        <v/>
      </c>
      <c r="AO14" s="12"/>
      <c r="AP14" s="14" t="str">
        <f>IF(W14=AN9,P14,"")</f>
        <v/>
      </c>
      <c r="AQ14" s="13" t="str">
        <f>IF(W14=AQ9,Q14,"")</f>
        <v/>
      </c>
      <c r="AR14" s="12"/>
      <c r="AS14" s="14" t="str">
        <f>IF(W14=AQ9,S14,"")</f>
        <v/>
      </c>
      <c r="AT14" s="13" t="str">
        <f>IF(W14=AT9,T14,"")</f>
        <v/>
      </c>
      <c r="AU14" s="12"/>
      <c r="AV14" s="14" t="str">
        <f>IF(W14=AT9,V14,"")</f>
        <v/>
      </c>
      <c r="AW14" s="126">
        <f>SUM(AE15:AV15)</f>
        <v>1</v>
      </c>
      <c r="AX14" s="79">
        <f>SUM(AH14,AE14,AN14,AQ14,AT14)</f>
        <v>3</v>
      </c>
      <c r="AY14" s="79" t="s">
        <v>0</v>
      </c>
      <c r="AZ14" s="81">
        <f>SUM(AJ14,AG14,AP14,AS14,AV14)</f>
        <v>2</v>
      </c>
      <c r="BA14" s="83">
        <f>AX14-AZ14</f>
        <v>1</v>
      </c>
      <c r="BB14" s="148">
        <v>3</v>
      </c>
      <c r="BC14" s="89" t="s">
        <v>58</v>
      </c>
      <c r="BD14" s="91">
        <f>IF(ISBLANK(BL10),"",BL10)</f>
        <v>0</v>
      </c>
      <c r="BE14" s="20"/>
      <c r="BF14" s="93">
        <f>IF(ISBLANK(BJ10),"",BJ10)</f>
        <v>3</v>
      </c>
      <c r="BG14" s="91">
        <f>IF(ISBLANK(BL12),"",BL12)</f>
        <v>0</v>
      </c>
      <c r="BH14" s="20"/>
      <c r="BI14" s="93">
        <f>IF(ISBLANK(BJ12),"",BJ12)</f>
        <v>3</v>
      </c>
      <c r="BJ14" s="96" t="str">
        <f>BC14</f>
        <v>Злыгостева А.</v>
      </c>
      <c r="BK14" s="96"/>
      <c r="BL14" s="97"/>
      <c r="BM14" s="127">
        <v>3</v>
      </c>
      <c r="BN14" s="19"/>
      <c r="BO14" s="129">
        <v>2</v>
      </c>
      <c r="BP14" s="127">
        <v>3</v>
      </c>
      <c r="BQ14" s="19"/>
      <c r="BR14" s="129">
        <v>0</v>
      </c>
      <c r="BS14" s="127"/>
      <c r="BT14" s="19"/>
      <c r="BU14" s="129"/>
      <c r="BV14" s="131">
        <f>IF(ISBLANK(#REF!),"",SUM(BH15,BE15,BN15,BQ15,BT15))</f>
        <v>2</v>
      </c>
      <c r="BW14" s="21">
        <f>SUM(BG14,BD14,BM14,BP14,BS14)</f>
        <v>6</v>
      </c>
      <c r="BX14" s="21" t="s">
        <v>0</v>
      </c>
      <c r="BY14" s="21">
        <f>SUM(BI14,BF14,BO14,BR14,BU14)</f>
        <v>8</v>
      </c>
      <c r="BZ14" s="102" t="str">
        <f>IF(AND(BW14=0,BY14=0),"",IF((SUM(BH14,BE14,BN14,BQ14,BT14)=0),"",AVERAGE(BH14,BE14,BN14,BQ14,BT14)))</f>
        <v/>
      </c>
      <c r="CA14" s="179">
        <v>3</v>
      </c>
      <c r="CB14" s="106">
        <f>IF(ISBLANK(#REF!),0,BV14*100000000000000+(BW15+500)*1000000000000+CV14*1000000000+(CZ14+500)*1000000+BW14*10000+100-BB14*10)</f>
        <v>698000500060070</v>
      </c>
      <c r="CC14" s="109" t="str">
        <f>IF(ISBLANK(BC14),"",BC14)</f>
        <v>Злыгостева А.</v>
      </c>
      <c r="CD14" s="13" t="str">
        <f>IF(BV14=CD9,BD14,"")</f>
        <v/>
      </c>
      <c r="CE14" s="12"/>
      <c r="CF14" s="14" t="str">
        <f>IF(BV14=CD9,BF14,"")</f>
        <v/>
      </c>
      <c r="CG14" s="13" t="str">
        <f>IF(BV14=CG9,BG14,"")</f>
        <v/>
      </c>
      <c r="CH14" s="12"/>
      <c r="CI14" s="14" t="str">
        <f>IF(BV14=CG9,BI14,"")</f>
        <v/>
      </c>
      <c r="CJ14" s="111">
        <v>3</v>
      </c>
      <c r="CK14" s="112"/>
      <c r="CL14" s="113"/>
      <c r="CM14" s="13" t="str">
        <f>IF(BV14=CM9,BM14,"")</f>
        <v/>
      </c>
      <c r="CN14" s="12"/>
      <c r="CO14" s="14" t="str">
        <f>IF(BV14=CM9,BO14,"")</f>
        <v/>
      </c>
      <c r="CP14" s="13" t="str">
        <f>IF(BV14=CP9,BP14,"")</f>
        <v/>
      </c>
      <c r="CQ14" s="12"/>
      <c r="CR14" s="14" t="str">
        <f>IF(BV14=CP9,BR14,"")</f>
        <v/>
      </c>
      <c r="CS14" s="13" t="str">
        <f>IF(BV14=CS9,BS14,"")</f>
        <v/>
      </c>
      <c r="CT14" s="12"/>
      <c r="CU14" s="14" t="str">
        <f>IF(BV14=CS9,BU14,"")</f>
        <v/>
      </c>
      <c r="CV14" s="126">
        <f>SUM(CD15:CU15)</f>
        <v>0</v>
      </c>
      <c r="CW14" s="79">
        <f>SUM(CG14,CD14,CM14,CP14,CS14)</f>
        <v>0</v>
      </c>
      <c r="CX14" s="79" t="s">
        <v>0</v>
      </c>
      <c r="CY14" s="81">
        <f>SUM(CI14,CF14,CO14,CR14,CU14)</f>
        <v>0</v>
      </c>
      <c r="CZ14" s="83">
        <f>CW14-CY14</f>
        <v>0</v>
      </c>
    </row>
    <row r="15" spans="3:104" s="7" customFormat="1" ht="13.5" customHeight="1" thickBot="1" x14ac:dyDescent="0.25">
      <c r="C15" s="196"/>
      <c r="D15" s="150"/>
      <c r="E15" s="121"/>
      <c r="F15" s="16">
        <f>IF(L11=1,0,IF(L11=0,1,""))</f>
        <v>0</v>
      </c>
      <c r="G15" s="120"/>
      <c r="H15" s="121"/>
      <c r="I15" s="16">
        <f>IF(L13=1,0,IF(L13=0,1,""))</f>
        <v>1</v>
      </c>
      <c r="J15" s="120"/>
      <c r="K15" s="137"/>
      <c r="L15" s="137"/>
      <c r="M15" s="138"/>
      <c r="N15" s="121"/>
      <c r="O15" s="16">
        <v>0</v>
      </c>
      <c r="P15" s="120"/>
      <c r="Q15" s="121"/>
      <c r="R15" s="16">
        <v>0</v>
      </c>
      <c r="S15" s="120"/>
      <c r="T15" s="128"/>
      <c r="U15" s="17" t="str">
        <f>IF(OR(ISBLANK(T14),ISBLANK(V14)),"",IF(T14&gt;V14,1,0))</f>
        <v/>
      </c>
      <c r="V15" s="130"/>
      <c r="W15" s="100"/>
      <c r="X15" s="147">
        <f>X14-Z14</f>
        <v>-4</v>
      </c>
      <c r="Y15" s="147"/>
      <c r="Z15" s="147"/>
      <c r="AA15" s="133"/>
      <c r="AB15" s="198"/>
      <c r="AC15" s="201"/>
      <c r="AD15" s="110"/>
      <c r="AE15" s="117" t="str">
        <f>IF(W14=AE9,F15,"")</f>
        <v/>
      </c>
      <c r="AF15" s="118"/>
      <c r="AG15" s="119"/>
      <c r="AH15" s="117">
        <f>IF(W14=AH9,I15,"")</f>
        <v>1</v>
      </c>
      <c r="AI15" s="118"/>
      <c r="AJ15" s="119"/>
      <c r="AK15" s="114"/>
      <c r="AL15" s="115"/>
      <c r="AM15" s="116"/>
      <c r="AN15" s="117" t="str">
        <f>IF(W14=AN9,O15,"")</f>
        <v/>
      </c>
      <c r="AO15" s="118"/>
      <c r="AP15" s="119"/>
      <c r="AQ15" s="117" t="str">
        <f>IF(W14=AQ9,R15,"")</f>
        <v/>
      </c>
      <c r="AR15" s="118"/>
      <c r="AS15" s="119"/>
      <c r="AT15" s="117" t="str">
        <f>IF(W14=AT9,U15,"")</f>
        <v/>
      </c>
      <c r="AU15" s="118"/>
      <c r="AV15" s="119"/>
      <c r="AW15" s="126"/>
      <c r="AX15" s="80"/>
      <c r="AY15" s="80"/>
      <c r="AZ15" s="82"/>
      <c r="BA15" s="83"/>
      <c r="BB15" s="149"/>
      <c r="BC15" s="150"/>
      <c r="BD15" s="121"/>
      <c r="BE15" s="16">
        <f>IF(BK11=1,0,IF(BK11=0,1,""))</f>
        <v>0</v>
      </c>
      <c r="BF15" s="120"/>
      <c r="BG15" s="121"/>
      <c r="BH15" s="16">
        <f>IF(BK13=1,0,IF(BK13=0,1,""))</f>
        <v>0</v>
      </c>
      <c r="BI15" s="120"/>
      <c r="BJ15" s="137"/>
      <c r="BK15" s="137"/>
      <c r="BL15" s="138"/>
      <c r="BM15" s="128"/>
      <c r="BN15" s="17">
        <f>IF(OR(ISBLANK(BM14),ISBLANK(BO14)),"",IF(BM14&gt;BO14,1,0))</f>
        <v>1</v>
      </c>
      <c r="BO15" s="130"/>
      <c r="BP15" s="128"/>
      <c r="BQ15" s="17">
        <f>IF(OR(ISBLANK(BP14),ISBLANK(BR14)),"",IF(BP14&gt;BR14,1,0))</f>
        <v>1</v>
      </c>
      <c r="BR15" s="130"/>
      <c r="BS15" s="128"/>
      <c r="BT15" s="17" t="str">
        <f>IF(OR(ISBLANK(BS14),ISBLANK(BU14)),"",IF(BS14&gt;BU14,1,0))</f>
        <v/>
      </c>
      <c r="BU15" s="130"/>
      <c r="BV15" s="100"/>
      <c r="BW15" s="147">
        <f>BW14-BY14</f>
        <v>-2</v>
      </c>
      <c r="BX15" s="147"/>
      <c r="BY15" s="147"/>
      <c r="BZ15" s="133"/>
      <c r="CA15" s="180"/>
      <c r="CB15" s="135"/>
      <c r="CC15" s="110"/>
      <c r="CD15" s="117" t="str">
        <f>IF(BV14=CD9,BE15,"")</f>
        <v/>
      </c>
      <c r="CE15" s="118"/>
      <c r="CF15" s="119"/>
      <c r="CG15" s="117" t="str">
        <f>IF(BV14=CG9,BH15,"")</f>
        <v/>
      </c>
      <c r="CH15" s="118"/>
      <c r="CI15" s="119"/>
      <c r="CJ15" s="114"/>
      <c r="CK15" s="115"/>
      <c r="CL15" s="116"/>
      <c r="CM15" s="117" t="str">
        <f>IF(BV14=CM9,BN15,"")</f>
        <v/>
      </c>
      <c r="CN15" s="118"/>
      <c r="CO15" s="119"/>
      <c r="CP15" s="117" t="str">
        <f>IF(BV14=CP9,BQ15,"")</f>
        <v/>
      </c>
      <c r="CQ15" s="118"/>
      <c r="CR15" s="119"/>
      <c r="CS15" s="117" t="str">
        <f>IF(BV14=CS9,BT15,"")</f>
        <v/>
      </c>
      <c r="CT15" s="118"/>
      <c r="CU15" s="119"/>
      <c r="CV15" s="126"/>
      <c r="CW15" s="80"/>
      <c r="CX15" s="80"/>
      <c r="CY15" s="82"/>
      <c r="CZ15" s="83"/>
    </row>
    <row r="16" spans="3:104" s="7" customFormat="1" ht="13.5" customHeight="1" x14ac:dyDescent="0.2">
      <c r="C16" s="193">
        <v>4</v>
      </c>
      <c r="D16" s="89" t="s">
        <v>91</v>
      </c>
      <c r="E16" s="91">
        <v>3</v>
      </c>
      <c r="F16" s="20"/>
      <c r="G16" s="93">
        <v>0</v>
      </c>
      <c r="H16" s="91">
        <v>3</v>
      </c>
      <c r="I16" s="20"/>
      <c r="J16" s="93">
        <v>0</v>
      </c>
      <c r="K16" s="91">
        <f>IF(ISBLANK(P14),"",P14)</f>
        <v>3</v>
      </c>
      <c r="L16" s="20"/>
      <c r="M16" s="93">
        <v>0</v>
      </c>
      <c r="N16" s="96" t="str">
        <f>D16</f>
        <v>Сальников В.</v>
      </c>
      <c r="O16" s="96"/>
      <c r="P16" s="97"/>
      <c r="Q16" s="91">
        <v>3</v>
      </c>
      <c r="R16" s="20"/>
      <c r="S16" s="93">
        <v>0</v>
      </c>
      <c r="T16" s="127"/>
      <c r="U16" s="20"/>
      <c r="V16" s="129"/>
      <c r="W16" s="131">
        <v>0</v>
      </c>
      <c r="X16" s="21">
        <f>SUM(H16,K16,E16,Q16,T16)</f>
        <v>12</v>
      </c>
      <c r="Y16" s="21" t="s">
        <v>0</v>
      </c>
      <c r="Z16" s="21">
        <f>SUM(J16,M16,G16,S16,V16)</f>
        <v>0</v>
      </c>
      <c r="AA16" s="102" t="str">
        <f>IF(AND(X16=0,Z16=0),"",IF((SUM(I16,L16,F16,R16,U16)=0),"",AVERAGE(I16,L16,F16,R16,U16)))</f>
        <v/>
      </c>
      <c r="AB16" s="197">
        <v>1</v>
      </c>
      <c r="AC16" s="175">
        <f>IF(ISBLANK(#REF!),0,W16*100000000000000+(X17+500)*1000000000000+AW16*1000000000+(BA16+500)*1000000+X16*10000+100-C16*10)</f>
        <v>512000500120060</v>
      </c>
      <c r="AD16" s="109" t="str">
        <f>IF(ISBLANK(D16),"",D16)</f>
        <v>Сальников В.</v>
      </c>
      <c r="AE16" s="13" t="str">
        <f>IF(W16=AE9,E16,"")</f>
        <v/>
      </c>
      <c r="AF16" s="12"/>
      <c r="AG16" s="14" t="str">
        <f>IF(W16=AE9,G16,"")</f>
        <v/>
      </c>
      <c r="AH16" s="13" t="str">
        <f>IF(W16=AH9,H16,"")</f>
        <v/>
      </c>
      <c r="AI16" s="12"/>
      <c r="AJ16" s="14" t="str">
        <f>IF(W16=AH9,J16,"")</f>
        <v/>
      </c>
      <c r="AK16" s="13" t="str">
        <f>IF(W16=AK9,K16,"")</f>
        <v/>
      </c>
      <c r="AL16" s="12"/>
      <c r="AM16" s="14" t="str">
        <f>IF(W16=AK9,M16,"")</f>
        <v/>
      </c>
      <c r="AN16" s="111">
        <v>4</v>
      </c>
      <c r="AO16" s="112"/>
      <c r="AP16" s="113"/>
      <c r="AQ16" s="13" t="str">
        <f>IF(W16=AQ9,Q16,"")</f>
        <v/>
      </c>
      <c r="AR16" s="12"/>
      <c r="AS16" s="14" t="str">
        <f>IF(W16=AQ9,S16,"")</f>
        <v/>
      </c>
      <c r="AT16" s="13">
        <f>IF(W16=AT9,T16,"")</f>
        <v>0</v>
      </c>
      <c r="AU16" s="12"/>
      <c r="AV16" s="14">
        <f>IF(W16=AT9,V16,"")</f>
        <v>0</v>
      </c>
      <c r="AW16" s="126">
        <f>SUM(AE17:AV17)</f>
        <v>0</v>
      </c>
      <c r="AX16" s="79">
        <f>SUM(AH16,AK16,AE16,AQ16,AT16)</f>
        <v>0</v>
      </c>
      <c r="AY16" s="79" t="s">
        <v>0</v>
      </c>
      <c r="AZ16" s="81">
        <f>SUM(AJ16,AM16,AG16,AS16,AV16)</f>
        <v>0</v>
      </c>
      <c r="BA16" s="83">
        <f>AX16-AZ16</f>
        <v>0</v>
      </c>
      <c r="BB16" s="87">
        <v>4</v>
      </c>
      <c r="BC16" s="89" t="s">
        <v>54</v>
      </c>
      <c r="BD16" s="91">
        <f>IF(ISBLANK(BO10),"",BO10)</f>
        <v>1</v>
      </c>
      <c r="BE16" s="20"/>
      <c r="BF16" s="93">
        <f>IF(ISBLANK(BM10),"",BM10)</f>
        <v>3</v>
      </c>
      <c r="BG16" s="91">
        <f>IF(ISBLANK(BO12),"",BO12)</f>
        <v>2</v>
      </c>
      <c r="BH16" s="20"/>
      <c r="BI16" s="93">
        <f>IF(ISBLANK(BM12),"",BM12)</f>
        <v>3</v>
      </c>
      <c r="BJ16" s="91">
        <f>IF(ISBLANK(BO14),"",BO14)</f>
        <v>2</v>
      </c>
      <c r="BK16" s="20"/>
      <c r="BL16" s="93">
        <f>IF(ISBLANK(BM14),"",BM14)</f>
        <v>3</v>
      </c>
      <c r="BM16" s="96" t="str">
        <f>BC16</f>
        <v>Крашенко А.</v>
      </c>
      <c r="BN16" s="96"/>
      <c r="BO16" s="97"/>
      <c r="BP16" s="127">
        <v>3</v>
      </c>
      <c r="BQ16" s="20"/>
      <c r="BR16" s="129">
        <v>0</v>
      </c>
      <c r="BS16" s="127"/>
      <c r="BT16" s="20"/>
      <c r="BU16" s="129"/>
      <c r="BV16" s="131">
        <f>IF(ISBLANK(#REF!),"",SUM(BH17,BK17,BE17,BQ17,BT17))</f>
        <v>1</v>
      </c>
      <c r="BW16" s="21">
        <f>SUM(BG16,BJ16,BD16,BP16,BS16)</f>
        <v>8</v>
      </c>
      <c r="BX16" s="21" t="s">
        <v>0</v>
      </c>
      <c r="BY16" s="21">
        <f>SUM(BI16,BL16,BF16,BR16,BU16)</f>
        <v>9</v>
      </c>
      <c r="BZ16" s="102" t="str">
        <f>IF(AND(BW16=0,BY16=0),"",IF((SUM(BH16,BK16,BE16,BQ16,BT16)=0),"",AVERAGE(BH16,BK16,BE16,BQ16,BT16)))</f>
        <v/>
      </c>
      <c r="CA16" s="104">
        <v>4</v>
      </c>
      <c r="CB16" s="106">
        <f>IF(ISBLANK(#REF!),0,BV16*100000000000000+(BW17+500)*1000000000000+CV16*1000000000+(CZ16+500)*1000000+BW16*10000+100-BB16*10)</f>
        <v>599000500080060</v>
      </c>
      <c r="CC16" s="109" t="str">
        <f>IF(ISBLANK(BC16),"",BC16)</f>
        <v>Крашенко А.</v>
      </c>
      <c r="CD16" s="13" t="str">
        <f>IF(BV16=CD9,BD16,"")</f>
        <v/>
      </c>
      <c r="CE16" s="12"/>
      <c r="CF16" s="14" t="str">
        <f>IF(BV16=CD9,BF16,"")</f>
        <v/>
      </c>
      <c r="CG16" s="13" t="str">
        <f>IF(BV16=CG9,BG16,"")</f>
        <v/>
      </c>
      <c r="CH16" s="12"/>
      <c r="CI16" s="14" t="str">
        <f>IF(BV16=CG9,BI16,"")</f>
        <v/>
      </c>
      <c r="CJ16" s="13" t="str">
        <f>IF(BV16=CJ9,BJ16,"")</f>
        <v/>
      </c>
      <c r="CK16" s="12"/>
      <c r="CL16" s="14" t="str">
        <f>IF(BV16=CJ9,BL16,"")</f>
        <v/>
      </c>
      <c r="CM16" s="111">
        <v>4</v>
      </c>
      <c r="CN16" s="112"/>
      <c r="CO16" s="113"/>
      <c r="CP16" s="13" t="str">
        <f>IF(BV16=CP9,BP16,"")</f>
        <v/>
      </c>
      <c r="CQ16" s="12"/>
      <c r="CR16" s="14" t="str">
        <f>IF(BV16=CP9,BR16,"")</f>
        <v/>
      </c>
      <c r="CS16" s="13" t="str">
        <f>IF(BV16=CS9,BS16,"")</f>
        <v/>
      </c>
      <c r="CT16" s="12"/>
      <c r="CU16" s="14" t="str">
        <f>IF(BV16=CS9,BU16,"")</f>
        <v/>
      </c>
      <c r="CV16" s="126">
        <f>SUM(CD17:CU17)</f>
        <v>0</v>
      </c>
      <c r="CW16" s="79">
        <f>SUM(CG16,CJ16,CD16,CP16,CS16)</f>
        <v>0</v>
      </c>
      <c r="CX16" s="79" t="s">
        <v>0</v>
      </c>
      <c r="CY16" s="81">
        <f>SUM(CI16,CL16,CF16,CR16,CU16)</f>
        <v>0</v>
      </c>
      <c r="CZ16" s="83">
        <f>CW16-CY16</f>
        <v>0</v>
      </c>
    </row>
    <row r="17" spans="3:104" s="7" customFormat="1" ht="13.5" customHeight="1" thickBot="1" x14ac:dyDescent="0.25">
      <c r="C17" s="194"/>
      <c r="D17" s="150"/>
      <c r="E17" s="121"/>
      <c r="F17" s="16">
        <f>IF(L13=1,0,IF(L13=0,1,""))</f>
        <v>1</v>
      </c>
      <c r="G17" s="120"/>
      <c r="H17" s="121"/>
      <c r="I17" s="16">
        <v>1</v>
      </c>
      <c r="J17" s="120"/>
      <c r="K17" s="121"/>
      <c r="L17" s="16">
        <f>IF(O15=1,0,IF(O15=0,1,""))</f>
        <v>1</v>
      </c>
      <c r="M17" s="120"/>
      <c r="N17" s="140"/>
      <c r="O17" s="140"/>
      <c r="P17" s="141"/>
      <c r="Q17" s="121"/>
      <c r="R17" s="16">
        <f>IF(OR(ISBLANK(Q16),ISBLANK(S16)),"",IF(Q16&gt;S16,1,0))</f>
        <v>1</v>
      </c>
      <c r="S17" s="120"/>
      <c r="T17" s="128"/>
      <c r="U17" s="16" t="str">
        <f>IF(OR(ISBLANK(T16),ISBLANK(V16)),"",IF(T16&gt;V16,1,0))</f>
        <v/>
      </c>
      <c r="V17" s="130"/>
      <c r="W17" s="132"/>
      <c r="X17" s="147">
        <f>X16-Z16</f>
        <v>12</v>
      </c>
      <c r="Y17" s="147"/>
      <c r="Z17" s="147"/>
      <c r="AA17" s="133"/>
      <c r="AB17" s="198"/>
      <c r="AC17" s="201"/>
      <c r="AD17" s="110"/>
      <c r="AE17" s="117" t="str">
        <f>IF(W16=AE9,F17,"")</f>
        <v/>
      </c>
      <c r="AF17" s="118"/>
      <c r="AG17" s="119"/>
      <c r="AH17" s="117" t="str">
        <f>IF(W16=AH9,I17,"")</f>
        <v/>
      </c>
      <c r="AI17" s="118"/>
      <c r="AJ17" s="119"/>
      <c r="AK17" s="117" t="str">
        <f>IF(W16=AK9,L17,"")</f>
        <v/>
      </c>
      <c r="AL17" s="118"/>
      <c r="AM17" s="119"/>
      <c r="AN17" s="114"/>
      <c r="AO17" s="115"/>
      <c r="AP17" s="116"/>
      <c r="AQ17" s="117" t="str">
        <f>IF(W16=AQ9,R17,"")</f>
        <v/>
      </c>
      <c r="AR17" s="118"/>
      <c r="AS17" s="119"/>
      <c r="AT17" s="117" t="str">
        <f>IF(W16=AT9,U17,"")</f>
        <v/>
      </c>
      <c r="AU17" s="118"/>
      <c r="AV17" s="119"/>
      <c r="AW17" s="126"/>
      <c r="AX17" s="80"/>
      <c r="AY17" s="80"/>
      <c r="AZ17" s="82"/>
      <c r="BA17" s="83"/>
      <c r="BB17" s="151"/>
      <c r="BC17" s="150"/>
      <c r="BD17" s="121"/>
      <c r="BE17" s="16">
        <f>IF(BN11=1,0,IF(BN11=0,1,""))</f>
        <v>0</v>
      </c>
      <c r="BF17" s="120"/>
      <c r="BG17" s="121"/>
      <c r="BH17" s="16">
        <f>IF(BN13=1,0,IF(BN13=0,1,""))</f>
        <v>0</v>
      </c>
      <c r="BI17" s="120"/>
      <c r="BJ17" s="121"/>
      <c r="BK17" s="16">
        <f>IF(BN15=1,0,IF(BN15=0,1,""))</f>
        <v>0</v>
      </c>
      <c r="BL17" s="120"/>
      <c r="BM17" s="140"/>
      <c r="BN17" s="140"/>
      <c r="BO17" s="141"/>
      <c r="BP17" s="128"/>
      <c r="BQ17" s="16">
        <f>IF(OR(ISBLANK(BP16),ISBLANK(BR16)),"",IF(BP16&gt;BR16,1,0))</f>
        <v>1</v>
      </c>
      <c r="BR17" s="130"/>
      <c r="BS17" s="128"/>
      <c r="BT17" s="16" t="str">
        <f>IF(OR(ISBLANK(BS16),ISBLANK(BU16)),"",IF(BS16&gt;BU16,1,0))</f>
        <v/>
      </c>
      <c r="BU17" s="130"/>
      <c r="BV17" s="132"/>
      <c r="BW17" s="147">
        <f>BW16-BY16</f>
        <v>-1</v>
      </c>
      <c r="BX17" s="147"/>
      <c r="BY17" s="147"/>
      <c r="BZ17" s="133"/>
      <c r="CA17" s="134"/>
      <c r="CB17" s="135"/>
      <c r="CC17" s="110"/>
      <c r="CD17" s="117" t="str">
        <f>IF(BV16=CD9,BE17,"")</f>
        <v/>
      </c>
      <c r="CE17" s="118"/>
      <c r="CF17" s="119"/>
      <c r="CG17" s="117" t="str">
        <f>IF(BV16=CG9,BH17,"")</f>
        <v/>
      </c>
      <c r="CH17" s="118"/>
      <c r="CI17" s="119"/>
      <c r="CJ17" s="117" t="str">
        <f>IF(BV16=CJ9,BK17,"")</f>
        <v/>
      </c>
      <c r="CK17" s="118"/>
      <c r="CL17" s="119"/>
      <c r="CM17" s="114"/>
      <c r="CN17" s="115"/>
      <c r="CO17" s="116"/>
      <c r="CP17" s="117" t="str">
        <f>IF(BV16=CP9,BQ17,"")</f>
        <v/>
      </c>
      <c r="CQ17" s="118"/>
      <c r="CR17" s="119"/>
      <c r="CS17" s="117" t="str">
        <f>IF(BV16=CS9,BT17,"")</f>
        <v/>
      </c>
      <c r="CT17" s="118"/>
      <c r="CU17" s="119"/>
      <c r="CV17" s="126"/>
      <c r="CW17" s="80"/>
      <c r="CX17" s="80"/>
      <c r="CY17" s="82"/>
      <c r="CZ17" s="83"/>
    </row>
    <row r="18" spans="3:104" s="7" customFormat="1" ht="13.5" customHeight="1" x14ac:dyDescent="0.2">
      <c r="C18" s="195">
        <v>5</v>
      </c>
      <c r="D18" s="89" t="s">
        <v>92</v>
      </c>
      <c r="E18" s="91">
        <v>0</v>
      </c>
      <c r="F18" s="20"/>
      <c r="G18" s="93">
        <v>3</v>
      </c>
      <c r="H18" s="91">
        <v>1</v>
      </c>
      <c r="I18" s="20"/>
      <c r="J18" s="93">
        <v>3</v>
      </c>
      <c r="K18" s="91">
        <v>3</v>
      </c>
      <c r="L18" s="20"/>
      <c r="M18" s="93">
        <v>2</v>
      </c>
      <c r="N18" s="91">
        <v>0</v>
      </c>
      <c r="O18" s="20"/>
      <c r="P18" s="93">
        <v>3</v>
      </c>
      <c r="Q18" s="96" t="str">
        <f>D18</f>
        <v>Кузнецов Т.</v>
      </c>
      <c r="R18" s="96"/>
      <c r="S18" s="97"/>
      <c r="T18" s="127"/>
      <c r="U18" s="19"/>
      <c r="V18" s="129"/>
      <c r="W18" s="100">
        <v>4</v>
      </c>
      <c r="X18" s="21">
        <f>SUM(H18,K18,N18,E18,T18)</f>
        <v>4</v>
      </c>
      <c r="Y18" s="21" t="s">
        <v>0</v>
      </c>
      <c r="Z18" s="21">
        <f>SUM(J18,M18,P18,G18,V18)</f>
        <v>11</v>
      </c>
      <c r="AA18" s="102" t="str">
        <f>IF(AND(X18=0,Z18=0),"",IF((SUM(I18,L18,O18,F18,U18)=0),"",AVERAGE(I18,L18,O18,F18,U18)))</f>
        <v/>
      </c>
      <c r="AB18" s="197">
        <v>5</v>
      </c>
      <c r="AC18" s="175">
        <f>IF(ISBLANK(#REF!),0,W18*100000000000000+(X19+500)*1000000000000+AW18*1000000000+(BA18+500)*1000000+X18*10000+100-C18*10)</f>
        <v>893000500040050</v>
      </c>
      <c r="AD18" s="109" t="str">
        <f>IF(ISBLANK(D18),"",D18)</f>
        <v>Кузнецов Т.</v>
      </c>
      <c r="AE18" s="13" t="str">
        <f>IF(W18=AE9,E18,"")</f>
        <v/>
      </c>
      <c r="AF18" s="12"/>
      <c r="AG18" s="14" t="str">
        <f>IF(W18=AE9,G18,"")</f>
        <v/>
      </c>
      <c r="AH18" s="13" t="str">
        <f>IF(W18=AH9,H18,"")</f>
        <v/>
      </c>
      <c r="AI18" s="12"/>
      <c r="AJ18" s="14" t="str">
        <f>IF(W18=AH9,J18,"")</f>
        <v/>
      </c>
      <c r="AK18" s="13" t="str">
        <f>IF(W18=AK9,K18,"")</f>
        <v/>
      </c>
      <c r="AL18" s="12"/>
      <c r="AM18" s="14" t="str">
        <f>IF(W18=AK9,M18,"")</f>
        <v/>
      </c>
      <c r="AN18" s="13" t="str">
        <f>IF(W18=AN9,N18,"")</f>
        <v/>
      </c>
      <c r="AO18" s="12"/>
      <c r="AP18" s="14" t="str">
        <f>IF(W18=AN9,P18,"")</f>
        <v/>
      </c>
      <c r="AQ18" s="111">
        <v>5</v>
      </c>
      <c r="AR18" s="112"/>
      <c r="AS18" s="113"/>
      <c r="AT18" s="13" t="str">
        <f>IF(W18=AT9,T18,"")</f>
        <v/>
      </c>
      <c r="AU18" s="12"/>
      <c r="AV18" s="14" t="str">
        <f>IF(W18=AT9,V18,"")</f>
        <v/>
      </c>
      <c r="AW18" s="126">
        <f>SUM(AE19:AV19)</f>
        <v>0</v>
      </c>
      <c r="AX18" s="79">
        <f>SUM(AH18,AK18,AN18,AE18,AT18)</f>
        <v>0</v>
      </c>
      <c r="AY18" s="79" t="s">
        <v>0</v>
      </c>
      <c r="AZ18" s="81">
        <f>SUM(AJ18,AM18,AP18,AG18,AV18)</f>
        <v>0</v>
      </c>
      <c r="BA18" s="83">
        <f>AX18-AZ18</f>
        <v>0</v>
      </c>
      <c r="BB18" s="148">
        <v>5</v>
      </c>
      <c r="BC18" s="177" t="s">
        <v>93</v>
      </c>
      <c r="BD18" s="91">
        <v>0</v>
      </c>
      <c r="BE18" s="20"/>
      <c r="BF18" s="93">
        <v>3</v>
      </c>
      <c r="BG18" s="91">
        <v>0</v>
      </c>
      <c r="BH18" s="20"/>
      <c r="BI18" s="93">
        <v>3</v>
      </c>
      <c r="BJ18" s="91">
        <v>0</v>
      </c>
      <c r="BK18" s="20"/>
      <c r="BL18" s="93">
        <v>3</v>
      </c>
      <c r="BM18" s="91">
        <v>2</v>
      </c>
      <c r="BN18" s="20"/>
      <c r="BO18" s="93">
        <v>3</v>
      </c>
      <c r="BP18" s="96" t="str">
        <f>BC18</f>
        <v>Саляхова А.</v>
      </c>
      <c r="BQ18" s="96"/>
      <c r="BR18" s="97"/>
      <c r="BS18" s="127"/>
      <c r="BT18" s="19"/>
      <c r="BU18" s="129"/>
      <c r="BV18" s="100">
        <f>IF(ISBLANK(#REF!),"",SUM(BH19,BK19,BN19,BE19,BT19))</f>
        <v>0</v>
      </c>
      <c r="BW18" s="21">
        <f>SUM(BG18,BJ18,BM18,BD18,BS18)</f>
        <v>2</v>
      </c>
      <c r="BX18" s="21" t="s">
        <v>0</v>
      </c>
      <c r="BY18" s="21">
        <f>SUM(BI18,BL18,BO18,BF18,BU18)</f>
        <v>12</v>
      </c>
      <c r="BZ18" s="102" t="str">
        <f>IF(AND(BW18=0,BY18=0),"",IF((SUM(BH18,BK18,BN18,BE18,BT18)=0),"",AVERAGE(BH18,BK18,BN18,BE18,BT18)))</f>
        <v/>
      </c>
      <c r="CA18" s="104">
        <v>5</v>
      </c>
      <c r="CB18" s="106">
        <f>IF(ISBLANK(#REF!),0,BV18*100000000000000+(BW19+500)*1000000000000+CV18*1000000000+(CZ18+500)*1000000+BW18*10000+100-BB18*10)</f>
        <v>490000500020050</v>
      </c>
      <c r="CC18" s="109" t="str">
        <f>IF(ISBLANK(BC18),"",BC18)</f>
        <v>Саляхова А.</v>
      </c>
      <c r="CD18" s="13" t="str">
        <f>IF(BV18=CD9,BD18,"")</f>
        <v/>
      </c>
      <c r="CE18" s="12"/>
      <c r="CF18" s="14" t="str">
        <f>IF(BV18=CD9,BF18,"")</f>
        <v/>
      </c>
      <c r="CG18" s="13" t="str">
        <f>IF(BV18=CG9,BG18,"")</f>
        <v/>
      </c>
      <c r="CH18" s="12"/>
      <c r="CI18" s="14" t="str">
        <f>IF(BV18=CG9,BI18,"")</f>
        <v/>
      </c>
      <c r="CJ18" s="13" t="str">
        <f>IF(BV18=CJ9,BJ18,"")</f>
        <v/>
      </c>
      <c r="CK18" s="12"/>
      <c r="CL18" s="14" t="str">
        <f>IF(BV18=CJ9,BL18,"")</f>
        <v/>
      </c>
      <c r="CM18" s="13" t="str">
        <f>IF(BV18=CM9,BM18,"")</f>
        <v/>
      </c>
      <c r="CN18" s="12"/>
      <c r="CO18" s="14" t="str">
        <f>IF(BV18=CM9,BO18,"")</f>
        <v/>
      </c>
      <c r="CP18" s="111">
        <v>5</v>
      </c>
      <c r="CQ18" s="112"/>
      <c r="CR18" s="113"/>
      <c r="CS18" s="13">
        <f>IF(BV18=CS9,BS18,"")</f>
        <v>0</v>
      </c>
      <c r="CT18" s="12"/>
      <c r="CU18" s="14">
        <f>IF(BV18=CS9,BU18,"")</f>
        <v>0</v>
      </c>
      <c r="CV18" s="126">
        <f>SUM(CD19:CU19)</f>
        <v>0</v>
      </c>
      <c r="CW18" s="79">
        <f>SUM(CG18,CJ18,CM18,CD18,CS18)</f>
        <v>0</v>
      </c>
      <c r="CX18" s="79" t="s">
        <v>0</v>
      </c>
      <c r="CY18" s="81">
        <f>SUM(CI18,CL18,CO18,CF18,CU18)</f>
        <v>0</v>
      </c>
      <c r="CZ18" s="83">
        <f>CW18-CY18</f>
        <v>0</v>
      </c>
    </row>
    <row r="19" spans="3:104" s="7" customFormat="1" ht="13.5" customHeight="1" thickBot="1" x14ac:dyDescent="0.25">
      <c r="C19" s="196"/>
      <c r="D19" s="150"/>
      <c r="E19" s="121"/>
      <c r="F19" s="16">
        <f>IF(R11=1,0,IF(R11=0,1,""))</f>
        <v>0</v>
      </c>
      <c r="G19" s="120"/>
      <c r="H19" s="121"/>
      <c r="I19" s="16">
        <f>IF(R13=1,0,IF(R13=0,1,""))</f>
        <v>0</v>
      </c>
      <c r="J19" s="120"/>
      <c r="K19" s="121"/>
      <c r="L19" s="16">
        <f>IF(R15=1,0,IF(R15=0,1,""))</f>
        <v>1</v>
      </c>
      <c r="M19" s="120"/>
      <c r="N19" s="121"/>
      <c r="O19" s="16">
        <f>IF(R17=1,0,IF(R17=0,1,""))</f>
        <v>0</v>
      </c>
      <c r="P19" s="120"/>
      <c r="Q19" s="137"/>
      <c r="R19" s="137"/>
      <c r="S19" s="138"/>
      <c r="T19" s="128"/>
      <c r="U19" s="17" t="str">
        <f>IF(OR(ISBLANK(T18),ISBLANK(V18)),"",IF(T18&gt;V18,1,0))</f>
        <v/>
      </c>
      <c r="V19" s="130"/>
      <c r="W19" s="132"/>
      <c r="X19" s="147">
        <f>X18-Z18</f>
        <v>-7</v>
      </c>
      <c r="Y19" s="147"/>
      <c r="Z19" s="147"/>
      <c r="AA19" s="133"/>
      <c r="AB19" s="198"/>
      <c r="AC19" s="201"/>
      <c r="AD19" s="110"/>
      <c r="AE19" s="117" t="str">
        <f>IF(W18=AE9,F19,"")</f>
        <v/>
      </c>
      <c r="AF19" s="118"/>
      <c r="AG19" s="119"/>
      <c r="AH19" s="117" t="str">
        <f>IF(W18=AH9,I19,"")</f>
        <v/>
      </c>
      <c r="AI19" s="118"/>
      <c r="AJ19" s="119"/>
      <c r="AK19" s="117" t="str">
        <f>IF(W18=AK9,L19,"")</f>
        <v/>
      </c>
      <c r="AL19" s="118"/>
      <c r="AM19" s="119"/>
      <c r="AN19" s="117" t="str">
        <f>IF(W18=AN9,O19,"")</f>
        <v/>
      </c>
      <c r="AO19" s="118"/>
      <c r="AP19" s="119"/>
      <c r="AQ19" s="114"/>
      <c r="AR19" s="115"/>
      <c r="AS19" s="116"/>
      <c r="AT19" s="117" t="str">
        <f>IF(W18=AT9,U19,"")</f>
        <v/>
      </c>
      <c r="AU19" s="118"/>
      <c r="AV19" s="119"/>
      <c r="AW19" s="126"/>
      <c r="AX19" s="80"/>
      <c r="AY19" s="80"/>
      <c r="AZ19" s="82"/>
      <c r="BA19" s="83"/>
      <c r="BB19" s="149"/>
      <c r="BC19" s="178"/>
      <c r="BD19" s="121"/>
      <c r="BE19" s="16">
        <f>IF(BQ11=1,0,IF(BQ11=0,1,""))</f>
        <v>0</v>
      </c>
      <c r="BF19" s="120"/>
      <c r="BG19" s="121"/>
      <c r="BH19" s="16">
        <f>IF(BQ13=1,0,IF(BQ13=0,1,""))</f>
        <v>0</v>
      </c>
      <c r="BI19" s="120"/>
      <c r="BJ19" s="121"/>
      <c r="BK19" s="16">
        <f>IF(BQ15=1,0,IF(BQ15=0,1,""))</f>
        <v>0</v>
      </c>
      <c r="BL19" s="120"/>
      <c r="BM19" s="121"/>
      <c r="BN19" s="16">
        <f>IF(BQ17=1,0,IF(BQ17=0,1,""))</f>
        <v>0</v>
      </c>
      <c r="BO19" s="120"/>
      <c r="BP19" s="137"/>
      <c r="BQ19" s="137"/>
      <c r="BR19" s="138"/>
      <c r="BS19" s="128"/>
      <c r="BT19" s="17" t="str">
        <f>IF(OR(ISBLANK(BS18),ISBLANK(BU18)),"",IF(BS18&gt;BU18,1,0))</f>
        <v/>
      </c>
      <c r="BU19" s="130"/>
      <c r="BV19" s="132"/>
      <c r="BW19" s="147">
        <f>BW18-BY18</f>
        <v>-10</v>
      </c>
      <c r="BX19" s="147"/>
      <c r="BY19" s="147"/>
      <c r="BZ19" s="133"/>
      <c r="CA19" s="134"/>
      <c r="CB19" s="135"/>
      <c r="CC19" s="110"/>
      <c r="CD19" s="117" t="str">
        <f>IF(BV18=CD9,BE19,"")</f>
        <v/>
      </c>
      <c r="CE19" s="118"/>
      <c r="CF19" s="119"/>
      <c r="CG19" s="117" t="str">
        <f>IF(BV18=CG9,BH19,"")</f>
        <v/>
      </c>
      <c r="CH19" s="118"/>
      <c r="CI19" s="119"/>
      <c r="CJ19" s="117" t="str">
        <f>IF(BV18=CJ9,BK19,"")</f>
        <v/>
      </c>
      <c r="CK19" s="118"/>
      <c r="CL19" s="119"/>
      <c r="CM19" s="117" t="str">
        <f>IF(BV18=CM9,BN19,"")</f>
        <v/>
      </c>
      <c r="CN19" s="118"/>
      <c r="CO19" s="119"/>
      <c r="CP19" s="114"/>
      <c r="CQ19" s="115"/>
      <c r="CR19" s="116"/>
      <c r="CS19" s="117" t="str">
        <f>IF(BV18=CS9,BT19,"")</f>
        <v/>
      </c>
      <c r="CT19" s="118"/>
      <c r="CU19" s="119"/>
      <c r="CV19" s="126"/>
      <c r="CW19" s="80"/>
      <c r="CX19" s="80"/>
      <c r="CY19" s="82"/>
      <c r="CZ19" s="83"/>
    </row>
    <row r="20" spans="3:104" s="7" customFormat="1" ht="13.5" customHeight="1" x14ac:dyDescent="0.2">
      <c r="C20" s="193">
        <v>6</v>
      </c>
      <c r="D20" s="89"/>
      <c r="E20" s="91" t="str">
        <f>IF(ISBLANK(V10),"",V10)</f>
        <v/>
      </c>
      <c r="F20" s="20"/>
      <c r="G20" s="93" t="str">
        <f>IF(ISBLANK(T10),"",T10)</f>
        <v/>
      </c>
      <c r="H20" s="91" t="str">
        <f>IF(ISBLANK(V12),"",V12)</f>
        <v/>
      </c>
      <c r="I20" s="20"/>
      <c r="J20" s="93" t="str">
        <f>IF(ISBLANK(T12),"",T12)</f>
        <v/>
      </c>
      <c r="K20" s="91" t="str">
        <f>IF(ISBLANK(V14),"",V14)</f>
        <v/>
      </c>
      <c r="L20" s="20"/>
      <c r="M20" s="93" t="str">
        <f>IF(ISBLANK(T14),"",T14)</f>
        <v/>
      </c>
      <c r="N20" s="91" t="str">
        <f>IF(ISBLANK(V16),"",V16)</f>
        <v/>
      </c>
      <c r="O20" s="20"/>
      <c r="P20" s="93" t="str">
        <f>IF(ISBLANK(T16),"",T16)</f>
        <v/>
      </c>
      <c r="Q20" s="91" t="str">
        <f>IF(ISBLANK(V18),"",V18)</f>
        <v/>
      </c>
      <c r="R20" s="20"/>
      <c r="S20" s="93" t="str">
        <f>IF(ISBLANK(T18),"",T18)</f>
        <v/>
      </c>
      <c r="T20" s="96"/>
      <c r="U20" s="96"/>
      <c r="V20" s="97"/>
      <c r="W20" s="100">
        <f>IF(ISBLANK(#REF!),"",SUM(I21,L21,O21,R21,F21))</f>
        <v>0</v>
      </c>
      <c r="X20" s="21">
        <f>SUM(H20,K20,N20,Q20,E20)</f>
        <v>0</v>
      </c>
      <c r="Y20" s="21" t="s">
        <v>0</v>
      </c>
      <c r="Z20" s="21">
        <f>SUM(J20,M20,P20,S20,G20)</f>
        <v>0</v>
      </c>
      <c r="AA20" s="102" t="str">
        <f>IF(AND(X20=0,Z20=0),"",IF((SUM(I20,L20,O20,R20,F20)=0),"",AVERAGE(I20,L20,O20,R20,F20)))</f>
        <v/>
      </c>
      <c r="AB20" s="197"/>
      <c r="AC20" s="175">
        <f>IF(ISBLANK(#REF!),0,W20*100000000000000+(X21+500)*1000000000000+AW20*1000000000+(BA20+500)*1000000+X20*10000+100-C20*10)</f>
        <v>500000500000040</v>
      </c>
      <c r="AD20" s="109" t="str">
        <f>IF(ISBLANK(D20),"",D20)</f>
        <v/>
      </c>
      <c r="AE20" s="13" t="str">
        <f>IF(W20=AE9,E20,"")</f>
        <v/>
      </c>
      <c r="AF20" s="12"/>
      <c r="AG20" s="14" t="str">
        <f>IF(W20=AE9,G20,"")</f>
        <v/>
      </c>
      <c r="AH20" s="13" t="str">
        <f>IF(W20=AH9,H20,"")</f>
        <v/>
      </c>
      <c r="AI20" s="12"/>
      <c r="AJ20" s="14" t="str">
        <f>IF(W20=AH9,J20,"")</f>
        <v/>
      </c>
      <c r="AK20" s="13" t="str">
        <f>IF(W20=AK9,K20,"")</f>
        <v/>
      </c>
      <c r="AL20" s="12"/>
      <c r="AM20" s="14" t="str">
        <f>IF(W20=AK9,M20,"")</f>
        <v/>
      </c>
      <c r="AN20" s="13" t="str">
        <f>IF(W20=AN9,N20,"")</f>
        <v/>
      </c>
      <c r="AO20" s="12"/>
      <c r="AP20" s="14" t="str">
        <f>IF(W20=AN9,P20,"")</f>
        <v/>
      </c>
      <c r="AQ20" s="13" t="str">
        <f>IF(W20=AQ9,Q20,"")</f>
        <v/>
      </c>
      <c r="AR20" s="12"/>
      <c r="AS20" s="14" t="str">
        <f>IF(W20=AQ9,S20,"")</f>
        <v/>
      </c>
      <c r="AT20" s="111">
        <v>6</v>
      </c>
      <c r="AU20" s="112"/>
      <c r="AV20" s="113"/>
      <c r="AW20" s="126">
        <f>SUM(AE21:AV21)</f>
        <v>0</v>
      </c>
      <c r="AX20" s="79">
        <f>SUM(AH20,AK20,AN20,AQ20,AE20)</f>
        <v>0</v>
      </c>
      <c r="AY20" s="79" t="s">
        <v>0</v>
      </c>
      <c r="AZ20" s="81">
        <f>SUM(AJ20,AM20,AP20,AS20,AG20)</f>
        <v>0</v>
      </c>
      <c r="BA20" s="83">
        <f>AX20-AZ20</f>
        <v>0</v>
      </c>
      <c r="BB20" s="87">
        <v>6</v>
      </c>
      <c r="BC20" s="89"/>
      <c r="BD20" s="91"/>
      <c r="BE20" s="20"/>
      <c r="BF20" s="93"/>
      <c r="BG20" s="91"/>
      <c r="BH20" s="20"/>
      <c r="BI20" s="93"/>
      <c r="BJ20" s="91"/>
      <c r="BK20" s="20"/>
      <c r="BL20" s="93"/>
      <c r="BM20" s="91"/>
      <c r="BN20" s="20"/>
      <c r="BO20" s="93"/>
      <c r="BP20" s="91"/>
      <c r="BQ20" s="20"/>
      <c r="BR20" s="93"/>
      <c r="BS20" s="96">
        <f>BC20</f>
        <v>0</v>
      </c>
      <c r="BT20" s="96"/>
      <c r="BU20" s="97"/>
      <c r="BV20" s="100">
        <f>IF(ISBLANK(#REF!),"",SUM(BH21,BK21,BN21,BQ21,BE21))</f>
        <v>0</v>
      </c>
      <c r="BW20" s="21">
        <f>SUM(BG20,BJ20,BM20,BP20,BD20)</f>
        <v>0</v>
      </c>
      <c r="BX20" s="21" t="s">
        <v>0</v>
      </c>
      <c r="BY20" s="21">
        <f>SUM(BI20,BL20,BO20,BR20,BF20)</f>
        <v>0</v>
      </c>
      <c r="BZ20" s="102" t="str">
        <f>IF(AND(BW20=0,BY20=0),"",IF((SUM(BH20,BK20,BN20,BQ20,BE20)=0),"",AVERAGE(BH20,BK20,BN20,BQ20,BE20)))</f>
        <v/>
      </c>
      <c r="CA20" s="104"/>
      <c r="CB20" s="106">
        <f>IF(ISBLANK(#REF!),0,BV20*100000000000000+(BW21+500)*1000000000000+CV20*1000000000+(CZ20+500)*1000000+BW20*10000+100-BB20*10)</f>
        <v>500000500000040</v>
      </c>
      <c r="CC20" s="109" t="str">
        <f>IF(ISBLANK(BC20),"",BC20)</f>
        <v/>
      </c>
      <c r="CD20" s="13" t="str">
        <f>IF(BV20=CD9,BD20,"")</f>
        <v/>
      </c>
      <c r="CE20" s="12"/>
      <c r="CF20" s="14" t="str">
        <f>IF(BV20=CD9,BF20,"")</f>
        <v/>
      </c>
      <c r="CG20" s="13" t="str">
        <f>IF(BV20=CG9,BG20,"")</f>
        <v/>
      </c>
      <c r="CH20" s="12"/>
      <c r="CI20" s="14" t="str">
        <f>IF(BV20=CG9,BI20,"")</f>
        <v/>
      </c>
      <c r="CJ20" s="13" t="str">
        <f>IF(BV20=CJ9,BJ20,"")</f>
        <v/>
      </c>
      <c r="CK20" s="12"/>
      <c r="CL20" s="14" t="str">
        <f>IF(BV20=CJ9,BL20,"")</f>
        <v/>
      </c>
      <c r="CM20" s="13" t="str">
        <f>IF(BV20=CM9,BM20,"")</f>
        <v/>
      </c>
      <c r="CN20" s="12"/>
      <c r="CO20" s="14" t="str">
        <f>IF(BV20=CM9,BO20,"")</f>
        <v/>
      </c>
      <c r="CP20" s="13">
        <f>IF(BV20=CP9,BP20,"")</f>
        <v>0</v>
      </c>
      <c r="CQ20" s="12"/>
      <c r="CR20" s="14">
        <f>IF(BV20=CP9,BR20,"")</f>
        <v>0</v>
      </c>
      <c r="CS20" s="111">
        <v>6</v>
      </c>
      <c r="CT20" s="112"/>
      <c r="CU20" s="113"/>
      <c r="CV20" s="126">
        <f>SUM(CD21:CU21)</f>
        <v>0</v>
      </c>
      <c r="CW20" s="79">
        <f>SUM(CG20,CJ20,CM20,CP20,CD20)</f>
        <v>0</v>
      </c>
      <c r="CX20" s="79" t="s">
        <v>0</v>
      </c>
      <c r="CY20" s="81">
        <f>SUM(CI20,CL20,CO20,CR20,CF20)</f>
        <v>0</v>
      </c>
      <c r="CZ20" s="83">
        <f>CW20-CY20</f>
        <v>0</v>
      </c>
    </row>
    <row r="21" spans="3:104" s="7" customFormat="1" ht="13.5" customHeight="1" thickBot="1" x14ac:dyDescent="0.25">
      <c r="C21" s="203"/>
      <c r="D21" s="90"/>
      <c r="E21" s="92"/>
      <c r="F21" s="18" t="str">
        <f>IF(U11=1,0,IF(U11=0,1,""))</f>
        <v/>
      </c>
      <c r="G21" s="94"/>
      <c r="H21" s="92"/>
      <c r="I21" s="18" t="str">
        <f>IF(U13=1,0,IF(U13=0,1,""))</f>
        <v/>
      </c>
      <c r="J21" s="94"/>
      <c r="K21" s="92"/>
      <c r="L21" s="18" t="str">
        <f>IF(U15=1,0,IF(U15=0,1,""))</f>
        <v/>
      </c>
      <c r="M21" s="94"/>
      <c r="N21" s="92"/>
      <c r="O21" s="18" t="str">
        <f>IF(U17=1,0,IF(U17=0,1,""))</f>
        <v/>
      </c>
      <c r="P21" s="94"/>
      <c r="Q21" s="92"/>
      <c r="R21" s="18" t="str">
        <f>IF(U19=1,0,IF(U19=0,1,""))</f>
        <v/>
      </c>
      <c r="S21" s="94"/>
      <c r="T21" s="98"/>
      <c r="U21" s="98"/>
      <c r="V21" s="99"/>
      <c r="W21" s="101"/>
      <c r="X21" s="108">
        <f>X20-Z20</f>
        <v>0</v>
      </c>
      <c r="Y21" s="108"/>
      <c r="Z21" s="108"/>
      <c r="AA21" s="103"/>
      <c r="AB21" s="202"/>
      <c r="AC21" s="176"/>
      <c r="AD21" s="142"/>
      <c r="AE21" s="123" t="str">
        <f>IF(W20=AE9,F21,"")</f>
        <v/>
      </c>
      <c r="AF21" s="124"/>
      <c r="AG21" s="125"/>
      <c r="AH21" s="123" t="str">
        <f>IF(W20=AH9,I21,"")</f>
        <v/>
      </c>
      <c r="AI21" s="124"/>
      <c r="AJ21" s="125"/>
      <c r="AK21" s="123" t="str">
        <f>IF(W20=AK9,L21,"")</f>
        <v/>
      </c>
      <c r="AL21" s="124"/>
      <c r="AM21" s="125"/>
      <c r="AN21" s="123" t="str">
        <f>IF(W20=AN9,O21,"")</f>
        <v/>
      </c>
      <c r="AO21" s="124"/>
      <c r="AP21" s="125"/>
      <c r="AQ21" s="123" t="str">
        <f>IF(W20=AQ9,R21,"")</f>
        <v/>
      </c>
      <c r="AR21" s="124"/>
      <c r="AS21" s="125"/>
      <c r="AT21" s="143"/>
      <c r="AU21" s="144"/>
      <c r="AV21" s="145"/>
      <c r="AW21" s="146"/>
      <c r="AX21" s="84"/>
      <c r="AY21" s="84"/>
      <c r="AZ21" s="85"/>
      <c r="BA21" s="86"/>
      <c r="BB21" s="88"/>
      <c r="BC21" s="90"/>
      <c r="BD21" s="92"/>
      <c r="BE21" s="18" t="str">
        <f>IF(BT11=1,0,IF(BT11=0,1,""))</f>
        <v/>
      </c>
      <c r="BF21" s="94"/>
      <c r="BG21" s="92"/>
      <c r="BH21" s="18" t="str">
        <f>IF(BT13=1,0,IF(BT13=0,1,""))</f>
        <v/>
      </c>
      <c r="BI21" s="94"/>
      <c r="BJ21" s="92"/>
      <c r="BK21" s="18" t="str">
        <f>IF(BT15=1,0,IF(BT15=0,1,""))</f>
        <v/>
      </c>
      <c r="BL21" s="94"/>
      <c r="BM21" s="92"/>
      <c r="BN21" s="18" t="str">
        <f>IF(BT17=1,0,IF(BT17=0,1,""))</f>
        <v/>
      </c>
      <c r="BO21" s="94"/>
      <c r="BP21" s="92"/>
      <c r="BQ21" s="18" t="str">
        <f>IF(BT19=1,0,IF(BT19=0,1,""))</f>
        <v/>
      </c>
      <c r="BR21" s="94"/>
      <c r="BS21" s="98"/>
      <c r="BT21" s="98"/>
      <c r="BU21" s="99"/>
      <c r="BV21" s="101"/>
      <c r="BW21" s="108">
        <f>BW20-BY20</f>
        <v>0</v>
      </c>
      <c r="BX21" s="108"/>
      <c r="BY21" s="108"/>
      <c r="BZ21" s="103"/>
      <c r="CA21" s="105"/>
      <c r="CB21" s="135"/>
      <c r="CC21" s="110"/>
      <c r="CD21" s="117" t="str">
        <f>IF(BV20=CD9,BE21,"")</f>
        <v/>
      </c>
      <c r="CE21" s="118"/>
      <c r="CF21" s="119"/>
      <c r="CG21" s="117" t="str">
        <f>IF(BV20=CG9,BH21,"")</f>
        <v/>
      </c>
      <c r="CH21" s="118"/>
      <c r="CI21" s="119"/>
      <c r="CJ21" s="117" t="str">
        <f>IF(BV20=CJ9,BK21,"")</f>
        <v/>
      </c>
      <c r="CK21" s="118"/>
      <c r="CL21" s="119"/>
      <c r="CM21" s="117" t="str">
        <f>IF(BV20=CM9,BN21,"")</f>
        <v/>
      </c>
      <c r="CN21" s="118"/>
      <c r="CO21" s="119"/>
      <c r="CP21" s="117" t="str">
        <f>IF(BV20=CP9,BQ21,"")</f>
        <v/>
      </c>
      <c r="CQ21" s="118"/>
      <c r="CR21" s="119"/>
      <c r="CS21" s="114"/>
      <c r="CT21" s="115"/>
      <c r="CU21" s="116"/>
      <c r="CV21" s="126"/>
      <c r="CW21" s="80"/>
      <c r="CX21" s="80"/>
      <c r="CY21" s="82"/>
      <c r="CZ21" s="83"/>
    </row>
    <row r="22" spans="3:104" s="7" customFormat="1" ht="18" customHeight="1" thickTop="1" x14ac:dyDescent="0.2">
      <c r="C22" s="170" t="s">
        <v>13</v>
      </c>
      <c r="D22" s="173" t="s">
        <v>4</v>
      </c>
      <c r="E22" s="136" t="str">
        <f>D24</f>
        <v>Степанов А.</v>
      </c>
      <c r="F22" s="137"/>
      <c r="G22" s="138"/>
      <c r="H22" s="136" t="str">
        <f>D26</f>
        <v>Харитонова А.</v>
      </c>
      <c r="I22" s="137"/>
      <c r="J22" s="138"/>
      <c r="K22" s="136" t="str">
        <f>D28</f>
        <v>Вяльшина О.</v>
      </c>
      <c r="L22" s="137"/>
      <c r="M22" s="138"/>
      <c r="N22" s="136" t="str">
        <f>D30</f>
        <v>Русских Н.</v>
      </c>
      <c r="O22" s="137"/>
      <c r="P22" s="138"/>
      <c r="Q22" s="136" t="str">
        <f>D32</f>
        <v>Придыбайло В.</v>
      </c>
      <c r="R22" s="137"/>
      <c r="S22" s="138"/>
      <c r="T22" s="136">
        <f>D34</f>
        <v>0</v>
      </c>
      <c r="U22" s="137"/>
      <c r="V22" s="138"/>
      <c r="W22" s="158" t="s">
        <v>10</v>
      </c>
      <c r="X22" s="159" t="s">
        <v>2</v>
      </c>
      <c r="Y22" s="160"/>
      <c r="Z22" s="161"/>
      <c r="AA22" s="158" t="s">
        <v>11</v>
      </c>
      <c r="AB22" s="162" t="s">
        <v>9</v>
      </c>
      <c r="AC22" s="172" t="s">
        <v>8</v>
      </c>
      <c r="AD22" s="24"/>
      <c r="AE22" s="110">
        <v>1</v>
      </c>
      <c r="AF22" s="110"/>
      <c r="AG22" s="110"/>
      <c r="AH22" s="110">
        <v>2</v>
      </c>
      <c r="AI22" s="110"/>
      <c r="AJ22" s="110"/>
      <c r="AK22" s="110">
        <v>3</v>
      </c>
      <c r="AL22" s="110"/>
      <c r="AM22" s="110"/>
      <c r="AN22" s="110">
        <v>4</v>
      </c>
      <c r="AO22" s="110"/>
      <c r="AP22" s="110"/>
      <c r="AQ22" s="110">
        <v>5</v>
      </c>
      <c r="AR22" s="110"/>
      <c r="AS22" s="110"/>
      <c r="AT22" s="110">
        <v>6</v>
      </c>
      <c r="AU22" s="110"/>
      <c r="AV22" s="110"/>
      <c r="AW22" s="169" t="s">
        <v>7</v>
      </c>
      <c r="AX22" s="110" t="s">
        <v>2</v>
      </c>
      <c r="AY22" s="110"/>
      <c r="AZ22" s="110"/>
      <c r="BA22" s="110"/>
      <c r="BB22" s="170" t="s">
        <v>14</v>
      </c>
      <c r="BC22" s="173" t="s">
        <v>4</v>
      </c>
      <c r="BD22" s="136" t="str">
        <f>BC24</f>
        <v>Васильев О.</v>
      </c>
      <c r="BE22" s="137"/>
      <c r="BF22" s="138"/>
      <c r="BG22" s="136" t="str">
        <f>BC26</f>
        <v>Новолодский Д.</v>
      </c>
      <c r="BH22" s="137"/>
      <c r="BI22" s="138"/>
      <c r="BJ22" s="136" t="str">
        <f>BC28</f>
        <v>Жуланов П.</v>
      </c>
      <c r="BK22" s="137"/>
      <c r="BL22" s="138"/>
      <c r="BM22" s="136" t="str">
        <f>BC30</f>
        <v>Жилин Д.</v>
      </c>
      <c r="BN22" s="137"/>
      <c r="BO22" s="138"/>
      <c r="BP22" s="136" t="str">
        <f>BC32</f>
        <v>Колегов А.</v>
      </c>
      <c r="BQ22" s="137"/>
      <c r="BR22" s="138"/>
      <c r="BS22" s="136">
        <f>BC34</f>
        <v>0</v>
      </c>
      <c r="BT22" s="137"/>
      <c r="BU22" s="138"/>
      <c r="BV22" s="158" t="s">
        <v>10</v>
      </c>
      <c r="BW22" s="159" t="s">
        <v>2</v>
      </c>
      <c r="BX22" s="160"/>
      <c r="BY22" s="161"/>
      <c r="BZ22" s="158" t="s">
        <v>11</v>
      </c>
      <c r="CA22" s="162" t="s">
        <v>9</v>
      </c>
      <c r="CB22" s="164" t="s">
        <v>8</v>
      </c>
      <c r="CC22" s="2"/>
      <c r="CD22" s="168">
        <v>1</v>
      </c>
      <c r="CE22" s="168"/>
      <c r="CF22" s="168"/>
      <c r="CG22" s="168">
        <v>2</v>
      </c>
      <c r="CH22" s="168"/>
      <c r="CI22" s="168"/>
      <c r="CJ22" s="168">
        <v>3</v>
      </c>
      <c r="CK22" s="168"/>
      <c r="CL22" s="168"/>
      <c r="CM22" s="168">
        <v>4</v>
      </c>
      <c r="CN22" s="168"/>
      <c r="CO22" s="168"/>
      <c r="CP22" s="168">
        <v>5</v>
      </c>
      <c r="CQ22" s="168"/>
      <c r="CR22" s="168"/>
      <c r="CS22" s="168">
        <v>6</v>
      </c>
      <c r="CT22" s="168"/>
      <c r="CU22" s="168"/>
      <c r="CV22" s="166" t="s">
        <v>7</v>
      </c>
      <c r="CW22" s="168" t="s">
        <v>2</v>
      </c>
      <c r="CX22" s="168"/>
      <c r="CY22" s="168"/>
      <c r="CZ22" s="168"/>
    </row>
    <row r="23" spans="3:104" s="7" customFormat="1" ht="18" customHeight="1" thickBot="1" x14ac:dyDescent="0.25">
      <c r="C23" s="171"/>
      <c r="D23" s="174"/>
      <c r="E23" s="139"/>
      <c r="F23" s="140"/>
      <c r="G23" s="141"/>
      <c r="H23" s="139"/>
      <c r="I23" s="140"/>
      <c r="J23" s="141"/>
      <c r="K23" s="139"/>
      <c r="L23" s="140"/>
      <c r="M23" s="141"/>
      <c r="N23" s="139"/>
      <c r="O23" s="140"/>
      <c r="P23" s="141"/>
      <c r="Q23" s="139"/>
      <c r="R23" s="140"/>
      <c r="S23" s="141"/>
      <c r="T23" s="139"/>
      <c r="U23" s="140"/>
      <c r="V23" s="141"/>
      <c r="W23" s="158"/>
      <c r="X23" s="22" t="s">
        <v>3</v>
      </c>
      <c r="Y23" s="22"/>
      <c r="Z23" s="22" t="s">
        <v>6</v>
      </c>
      <c r="AA23" s="158"/>
      <c r="AB23" s="163"/>
      <c r="AC23" s="165"/>
      <c r="AD23" s="3"/>
      <c r="AE23" s="168">
        <f>W24</f>
        <v>4</v>
      </c>
      <c r="AF23" s="168"/>
      <c r="AG23" s="168"/>
      <c r="AH23" s="168">
        <f>W26</f>
        <v>3</v>
      </c>
      <c r="AI23" s="168"/>
      <c r="AJ23" s="168"/>
      <c r="AK23" s="155">
        <f>W28</f>
        <v>1</v>
      </c>
      <c r="AL23" s="156"/>
      <c r="AM23" s="157"/>
      <c r="AN23" s="155">
        <f>W30</f>
        <v>0</v>
      </c>
      <c r="AO23" s="156"/>
      <c r="AP23" s="157"/>
      <c r="AQ23" s="155">
        <f>W32</f>
        <v>2</v>
      </c>
      <c r="AR23" s="156"/>
      <c r="AS23" s="157"/>
      <c r="AT23" s="155">
        <f>W34</f>
        <v>0</v>
      </c>
      <c r="AU23" s="156"/>
      <c r="AV23" s="157"/>
      <c r="AW23" s="167"/>
      <c r="AX23" s="10" t="s">
        <v>3</v>
      </c>
      <c r="AY23" s="10"/>
      <c r="AZ23" s="11" t="s">
        <v>6</v>
      </c>
      <c r="BA23" s="23" t="s">
        <v>5</v>
      </c>
      <c r="BB23" s="171"/>
      <c r="BC23" s="174"/>
      <c r="BD23" s="139"/>
      <c r="BE23" s="140"/>
      <c r="BF23" s="141"/>
      <c r="BG23" s="139"/>
      <c r="BH23" s="140"/>
      <c r="BI23" s="141"/>
      <c r="BJ23" s="139"/>
      <c r="BK23" s="140"/>
      <c r="BL23" s="141"/>
      <c r="BM23" s="139"/>
      <c r="BN23" s="140"/>
      <c r="BO23" s="141"/>
      <c r="BP23" s="139"/>
      <c r="BQ23" s="140"/>
      <c r="BR23" s="141"/>
      <c r="BS23" s="139"/>
      <c r="BT23" s="140"/>
      <c r="BU23" s="141"/>
      <c r="BV23" s="158"/>
      <c r="BW23" s="22" t="s">
        <v>3</v>
      </c>
      <c r="BX23" s="22"/>
      <c r="BY23" s="22" t="s">
        <v>6</v>
      </c>
      <c r="BZ23" s="158"/>
      <c r="CA23" s="163"/>
      <c r="CB23" s="165"/>
      <c r="CC23" s="3"/>
      <c r="CD23" s="168">
        <f>BV24</f>
        <v>3</v>
      </c>
      <c r="CE23" s="168"/>
      <c r="CF23" s="168"/>
      <c r="CG23" s="168">
        <f>BV26</f>
        <v>2</v>
      </c>
      <c r="CH23" s="168"/>
      <c r="CI23" s="168"/>
      <c r="CJ23" s="155">
        <f>BV28</f>
        <v>3</v>
      </c>
      <c r="CK23" s="156"/>
      <c r="CL23" s="157"/>
      <c r="CM23" s="155">
        <f>BV30</f>
        <v>1</v>
      </c>
      <c r="CN23" s="156"/>
      <c r="CO23" s="157"/>
      <c r="CP23" s="155">
        <f>BV32</f>
        <v>1</v>
      </c>
      <c r="CQ23" s="156"/>
      <c r="CR23" s="157"/>
      <c r="CS23" s="155">
        <f>BV34</f>
        <v>0</v>
      </c>
      <c r="CT23" s="156"/>
      <c r="CU23" s="157"/>
      <c r="CV23" s="167"/>
      <c r="CW23" s="10" t="s">
        <v>3</v>
      </c>
      <c r="CX23" s="10"/>
      <c r="CY23" s="11" t="s">
        <v>6</v>
      </c>
      <c r="CZ23" s="23" t="s">
        <v>5</v>
      </c>
    </row>
    <row r="24" spans="3:104" s="7" customFormat="1" ht="13.5" customHeight="1" x14ac:dyDescent="0.2">
      <c r="C24" s="148">
        <v>1</v>
      </c>
      <c r="D24" s="89" t="s">
        <v>45</v>
      </c>
      <c r="E24" s="96" t="str">
        <f>D24</f>
        <v>Степанов А.</v>
      </c>
      <c r="F24" s="96"/>
      <c r="G24" s="97"/>
      <c r="H24" s="127">
        <v>3</v>
      </c>
      <c r="I24" s="19"/>
      <c r="J24" s="129">
        <v>0</v>
      </c>
      <c r="K24" s="127">
        <v>3</v>
      </c>
      <c r="L24" s="19"/>
      <c r="M24" s="129">
        <v>0</v>
      </c>
      <c r="N24" s="127">
        <v>3</v>
      </c>
      <c r="O24" s="19"/>
      <c r="P24" s="129">
        <v>1</v>
      </c>
      <c r="Q24" s="127">
        <v>3</v>
      </c>
      <c r="R24" s="19"/>
      <c r="S24" s="129">
        <v>0</v>
      </c>
      <c r="T24" s="127"/>
      <c r="U24" s="19"/>
      <c r="V24" s="129"/>
      <c r="W24" s="131">
        <f>IF(ISBLANK(#REF!),"",SUM(I25,L25,O25,R25,U25))</f>
        <v>4</v>
      </c>
      <c r="X24" s="21">
        <f>SUM(H24,K24,N24,Q24,T24)</f>
        <v>12</v>
      </c>
      <c r="Y24" s="21" t="s">
        <v>0</v>
      </c>
      <c r="Z24" s="21">
        <f>SUM(J24,M24,P24,S24,V24)</f>
        <v>1</v>
      </c>
      <c r="AA24" s="102" t="str">
        <f>IF(AND(X24=0,Z24=0),"",IF((SUM(I24,L24,O24,R24,U24)=0),"",AVERAGE(I24,L24,O24,R24,U24)))</f>
        <v/>
      </c>
      <c r="AB24" s="104">
        <f>IF(ISBLANK(#REF!),"",RANK(AC24,AC24:AC35))</f>
        <v>1</v>
      </c>
      <c r="AC24" s="106">
        <f>IF(ISBLANK(#REF!),0,W24*100000000000000+(X25+500)*1000000000000+AW24*1000000000+(BA24+500)*1000000+X24*10000+100-C24*10)</f>
        <v>911000500120090</v>
      </c>
      <c r="AD24" s="109" t="str">
        <f>IF(ISBLANK(D24),"",D24)</f>
        <v>Степанов А.</v>
      </c>
      <c r="AE24" s="111">
        <v>1</v>
      </c>
      <c r="AF24" s="112"/>
      <c r="AG24" s="113"/>
      <c r="AH24" s="13" t="str">
        <f>IF(W24=AH23,H24,"")</f>
        <v/>
      </c>
      <c r="AI24" s="12"/>
      <c r="AJ24" s="14" t="str">
        <f>IF(W24=AH23,J24,"")</f>
        <v/>
      </c>
      <c r="AK24" s="13" t="str">
        <f>IF(W24=AK23,K24,"")</f>
        <v/>
      </c>
      <c r="AL24" s="12"/>
      <c r="AM24" s="14" t="str">
        <f>IF(W24=AK23,M24,"")</f>
        <v/>
      </c>
      <c r="AN24" s="13" t="str">
        <f>IF(W24=AN23,N24,"")</f>
        <v/>
      </c>
      <c r="AO24" s="12"/>
      <c r="AP24" s="14" t="str">
        <f>IF(W24=AN23,P24,"")</f>
        <v/>
      </c>
      <c r="AQ24" s="13" t="str">
        <f>IF(W24=AQ23,Q24,"")</f>
        <v/>
      </c>
      <c r="AR24" s="12"/>
      <c r="AS24" s="14" t="str">
        <f>IF(W24=AQ23,S24,"")</f>
        <v/>
      </c>
      <c r="AT24" s="13" t="str">
        <f>IF(W24=AT23,T24,"")</f>
        <v/>
      </c>
      <c r="AU24" s="12"/>
      <c r="AV24" s="14" t="str">
        <f>IF(W24=AT23,V24,"")</f>
        <v/>
      </c>
      <c r="AW24" s="126">
        <f>SUM(AE25:AV25)</f>
        <v>0</v>
      </c>
      <c r="AX24" s="79">
        <f>SUM(AH24,AK24,AN24,AQ24,AT24)</f>
        <v>0</v>
      </c>
      <c r="AY24" s="79" t="s">
        <v>0</v>
      </c>
      <c r="AZ24" s="81">
        <f>SUM(AJ24,AM24,AP24,AS24,AV24)</f>
        <v>0</v>
      </c>
      <c r="BA24" s="83">
        <f>AX24-AZ24</f>
        <v>0</v>
      </c>
      <c r="BB24" s="148">
        <v>1</v>
      </c>
      <c r="BC24" s="89" t="s">
        <v>53</v>
      </c>
      <c r="BD24" s="96" t="str">
        <f>BC24</f>
        <v>Васильев О.</v>
      </c>
      <c r="BE24" s="96"/>
      <c r="BF24" s="97"/>
      <c r="BG24" s="127">
        <v>3</v>
      </c>
      <c r="BH24" s="19"/>
      <c r="BI24" s="129">
        <v>1</v>
      </c>
      <c r="BJ24" s="127">
        <v>2</v>
      </c>
      <c r="BK24" s="19"/>
      <c r="BL24" s="129">
        <v>3</v>
      </c>
      <c r="BM24" s="127">
        <v>3</v>
      </c>
      <c r="BN24" s="19"/>
      <c r="BO24" s="129">
        <v>0</v>
      </c>
      <c r="BP24" s="127">
        <v>3</v>
      </c>
      <c r="BQ24" s="19"/>
      <c r="BR24" s="129">
        <v>1</v>
      </c>
      <c r="BS24" s="127"/>
      <c r="BT24" s="19"/>
      <c r="BU24" s="129"/>
      <c r="BV24" s="131">
        <f>IF(ISBLANK(#REF!),"",SUM(BH25,BK25,BN25,BQ25,BT25))</f>
        <v>3</v>
      </c>
      <c r="BW24" s="21">
        <f>SUM(BG24,BJ24,BM24,BP24,BS24)</f>
        <v>11</v>
      </c>
      <c r="BX24" s="21" t="s">
        <v>0</v>
      </c>
      <c r="BY24" s="21">
        <f>SUM(BI24,BL24,BO24,BR24,BU24)</f>
        <v>5</v>
      </c>
      <c r="BZ24" s="102" t="str">
        <f>IF(AND(BW24=0,BY24=0),"",IF((SUM(BH24,BK24,BN24,BQ24,BT24)=0),"",AVERAGE(BH24,BK24,BN24,BQ24,BT24)))</f>
        <v/>
      </c>
      <c r="CA24" s="104">
        <f>IF(ISBLANK(#REF!),"",RANK(CB24,CB24:CB35))</f>
        <v>1</v>
      </c>
      <c r="CB24" s="106">
        <f>IF(ISBLANK(#REF!),0,BV24*100000000000000+(BW25+500)*1000000000000+CV24*1000000000+(CZ24+500)*1000000+BW24*10000+100-BB24*10)</f>
        <v>806000499110090</v>
      </c>
      <c r="CC24" s="109" t="str">
        <f>IF(ISBLANK(BC24),"",BC24)</f>
        <v>Васильев О.</v>
      </c>
      <c r="CD24" s="111">
        <v>1</v>
      </c>
      <c r="CE24" s="112"/>
      <c r="CF24" s="113"/>
      <c r="CG24" s="13" t="str">
        <f>IF(BV24=CG23,BG24,"")</f>
        <v/>
      </c>
      <c r="CH24" s="12"/>
      <c r="CI24" s="14" t="str">
        <f>IF(BV24=CG23,BI24,"")</f>
        <v/>
      </c>
      <c r="CJ24" s="13">
        <f>IF(BV24=CJ23,BJ24,"")</f>
        <v>2</v>
      </c>
      <c r="CK24" s="12"/>
      <c r="CL24" s="14">
        <f>IF(BV24=CJ23,BL24,"")</f>
        <v>3</v>
      </c>
      <c r="CM24" s="13" t="str">
        <f>IF(BV24=CM23,BM24,"")</f>
        <v/>
      </c>
      <c r="CN24" s="12"/>
      <c r="CO24" s="14" t="str">
        <f>IF(BV24=CM23,BO24,"")</f>
        <v/>
      </c>
      <c r="CP24" s="13" t="str">
        <f>IF(BV24=CP23,BP24,"")</f>
        <v/>
      </c>
      <c r="CQ24" s="12"/>
      <c r="CR24" s="14" t="str">
        <f>IF(BV24=CP23,BR24,"")</f>
        <v/>
      </c>
      <c r="CS24" s="13" t="str">
        <f>IF(BV24=CS23,BS24,"")</f>
        <v/>
      </c>
      <c r="CT24" s="12"/>
      <c r="CU24" s="14" t="str">
        <f>IF(BV24=CS23,BU24,"")</f>
        <v/>
      </c>
      <c r="CV24" s="126">
        <f>SUM(CD25:CU25)</f>
        <v>0</v>
      </c>
      <c r="CW24" s="79">
        <f>SUM(CG24,CJ24,CM24,CP24,CS24)</f>
        <v>2</v>
      </c>
      <c r="CX24" s="79" t="s">
        <v>0</v>
      </c>
      <c r="CY24" s="81">
        <f>SUM(CI24,CL24,CO24,CR24,CU24)</f>
        <v>3</v>
      </c>
      <c r="CZ24" s="83">
        <f>CW24-CY24</f>
        <v>-1</v>
      </c>
    </row>
    <row r="25" spans="3:104" s="7" customFormat="1" ht="13.5" customHeight="1" thickBot="1" x14ac:dyDescent="0.25">
      <c r="C25" s="149"/>
      <c r="D25" s="150"/>
      <c r="E25" s="137"/>
      <c r="F25" s="137"/>
      <c r="G25" s="138"/>
      <c r="H25" s="128"/>
      <c r="I25" s="17">
        <f>IF(OR(ISBLANK(H24),ISBLANK(J24)),"",IF(H24&gt;J24,1,0))</f>
        <v>1</v>
      </c>
      <c r="J25" s="130"/>
      <c r="K25" s="128"/>
      <c r="L25" s="17">
        <f>IF(OR(ISBLANK(K24),ISBLANK(M24)),"",IF(K24&gt;M24,1,0))</f>
        <v>1</v>
      </c>
      <c r="M25" s="130"/>
      <c r="N25" s="128"/>
      <c r="O25" s="17">
        <f>IF(OR(ISBLANK(N24),ISBLANK(P24)),"",IF(N24&gt;P24,1,0))</f>
        <v>1</v>
      </c>
      <c r="P25" s="130"/>
      <c r="Q25" s="128"/>
      <c r="R25" s="17">
        <f>IF(OR(ISBLANK(Q24),ISBLANK(S24)),"",IF(Q24&gt;S24,1,0))</f>
        <v>1</v>
      </c>
      <c r="S25" s="130"/>
      <c r="T25" s="128"/>
      <c r="U25" s="17" t="str">
        <f>IF(OR(ISBLANK(T24),ISBLANK(V24)),"",IF(T24&gt;V24,1,0))</f>
        <v/>
      </c>
      <c r="V25" s="130"/>
      <c r="W25" s="132"/>
      <c r="X25" s="147">
        <f>X24-Z24</f>
        <v>11</v>
      </c>
      <c r="Y25" s="147"/>
      <c r="Z25" s="147"/>
      <c r="AA25" s="133"/>
      <c r="AB25" s="134"/>
      <c r="AC25" s="135"/>
      <c r="AD25" s="110"/>
      <c r="AE25" s="114"/>
      <c r="AF25" s="115"/>
      <c r="AG25" s="154"/>
      <c r="AH25" s="117" t="str">
        <f>IF(W24=AH23,I25,"")</f>
        <v/>
      </c>
      <c r="AI25" s="118"/>
      <c r="AJ25" s="119"/>
      <c r="AK25" s="117" t="str">
        <f>IF(W24=AK23,L25,"")</f>
        <v/>
      </c>
      <c r="AL25" s="118"/>
      <c r="AM25" s="119"/>
      <c r="AN25" s="117" t="str">
        <f>IF(W24=AN23,O25,"")</f>
        <v/>
      </c>
      <c r="AO25" s="118"/>
      <c r="AP25" s="119"/>
      <c r="AQ25" s="117" t="str">
        <f>IF(W24=AQ23,R25,"")</f>
        <v/>
      </c>
      <c r="AR25" s="118"/>
      <c r="AS25" s="119"/>
      <c r="AT25" s="117" t="str">
        <f>IF(W24=AT23,U25,"")</f>
        <v/>
      </c>
      <c r="AU25" s="118"/>
      <c r="AV25" s="119"/>
      <c r="AW25" s="126"/>
      <c r="AX25" s="80"/>
      <c r="AY25" s="80"/>
      <c r="AZ25" s="82"/>
      <c r="BA25" s="83"/>
      <c r="BB25" s="149"/>
      <c r="BC25" s="150"/>
      <c r="BD25" s="137"/>
      <c r="BE25" s="137"/>
      <c r="BF25" s="138"/>
      <c r="BG25" s="128"/>
      <c r="BH25" s="17">
        <f>IF(OR(ISBLANK(BG24),ISBLANK(BI24)),"",IF(BG24&gt;BI24,1,0))</f>
        <v>1</v>
      </c>
      <c r="BI25" s="130"/>
      <c r="BJ25" s="128"/>
      <c r="BK25" s="17">
        <f>IF(OR(ISBLANK(BJ24),ISBLANK(BL24)),"",IF(BJ24&gt;BL24,1,0))</f>
        <v>0</v>
      </c>
      <c r="BL25" s="130"/>
      <c r="BM25" s="128"/>
      <c r="BN25" s="17">
        <f>IF(OR(ISBLANK(BM24),ISBLANK(BO24)),"",IF(BM24&gt;BO24,1,0))</f>
        <v>1</v>
      </c>
      <c r="BO25" s="130"/>
      <c r="BP25" s="128"/>
      <c r="BQ25" s="17">
        <f>IF(OR(ISBLANK(BP24),ISBLANK(BR24)),"",IF(BP24&gt;BR24,1,0))</f>
        <v>1</v>
      </c>
      <c r="BR25" s="130"/>
      <c r="BS25" s="128"/>
      <c r="BT25" s="17" t="str">
        <f>IF(OR(ISBLANK(BS24),ISBLANK(BU24)),"",IF(BS24&gt;BU24,1,0))</f>
        <v/>
      </c>
      <c r="BU25" s="130"/>
      <c r="BV25" s="132"/>
      <c r="BW25" s="147">
        <f>BW24-BY24</f>
        <v>6</v>
      </c>
      <c r="BX25" s="147"/>
      <c r="BY25" s="147"/>
      <c r="BZ25" s="133"/>
      <c r="CA25" s="134"/>
      <c r="CB25" s="135"/>
      <c r="CC25" s="110"/>
      <c r="CD25" s="114"/>
      <c r="CE25" s="115"/>
      <c r="CF25" s="154"/>
      <c r="CG25" s="117" t="str">
        <f>IF(BV24=CG23,BH25,"")</f>
        <v/>
      </c>
      <c r="CH25" s="118"/>
      <c r="CI25" s="119"/>
      <c r="CJ25" s="117">
        <f>IF(BV24=CJ23,BK25,"")</f>
        <v>0</v>
      </c>
      <c r="CK25" s="118"/>
      <c r="CL25" s="119"/>
      <c r="CM25" s="117" t="str">
        <f>IF(BV24=CM23,BN25,"")</f>
        <v/>
      </c>
      <c r="CN25" s="118"/>
      <c r="CO25" s="119"/>
      <c r="CP25" s="117" t="str">
        <f>IF(BV24=CP23,BQ25,"")</f>
        <v/>
      </c>
      <c r="CQ25" s="118"/>
      <c r="CR25" s="119"/>
      <c r="CS25" s="117" t="str">
        <f>IF(BV24=CS23,BT25,"")</f>
        <v/>
      </c>
      <c r="CT25" s="118"/>
      <c r="CU25" s="119"/>
      <c r="CV25" s="126"/>
      <c r="CW25" s="80"/>
      <c r="CX25" s="80"/>
      <c r="CY25" s="82"/>
      <c r="CZ25" s="83"/>
    </row>
    <row r="26" spans="3:104" s="7" customFormat="1" ht="13.5" customHeight="1" x14ac:dyDescent="0.2">
      <c r="C26" s="87">
        <v>2</v>
      </c>
      <c r="D26" s="89" t="s">
        <v>47</v>
      </c>
      <c r="E26" s="91">
        <f>IF(ISBLANK(J24),"",J24)</f>
        <v>0</v>
      </c>
      <c r="F26" s="20"/>
      <c r="G26" s="93">
        <f>IF(ISBLANK(H24),"",H24)</f>
        <v>3</v>
      </c>
      <c r="H26" s="96" t="str">
        <f>D26</f>
        <v>Харитонова А.</v>
      </c>
      <c r="I26" s="96"/>
      <c r="J26" s="97"/>
      <c r="K26" s="127">
        <v>3</v>
      </c>
      <c r="L26" s="20"/>
      <c r="M26" s="129">
        <v>1</v>
      </c>
      <c r="N26" s="127">
        <v>3</v>
      </c>
      <c r="O26" s="20"/>
      <c r="P26" s="129">
        <v>1</v>
      </c>
      <c r="Q26" s="127">
        <v>3</v>
      </c>
      <c r="R26" s="20"/>
      <c r="S26" s="129">
        <v>1</v>
      </c>
      <c r="T26" s="127"/>
      <c r="U26" s="20"/>
      <c r="V26" s="129"/>
      <c r="W26" s="100">
        <f>IF(ISBLANK(#REF!),"",SUM(F27,L27,O27,R27,U27))</f>
        <v>3</v>
      </c>
      <c r="X26" s="21">
        <f>SUM(E26,K26,N26,Q26,T26)</f>
        <v>9</v>
      </c>
      <c r="Y26" s="21" t="s">
        <v>0</v>
      </c>
      <c r="Z26" s="21">
        <f>SUM(G26,M26,P26,S26,V26)</f>
        <v>6</v>
      </c>
      <c r="AA26" s="102" t="str">
        <f>IF(AND(X26=0,Z26=0),"",IF((SUM(F26,L26,O26,R26,U26)=0),"",AVERAGE(F26,L26,O26,R26,U26)))</f>
        <v/>
      </c>
      <c r="AB26" s="104">
        <f>IF(ISBLANK(#REF!),"",RANK(AC26,AC24:AC35))</f>
        <v>2</v>
      </c>
      <c r="AC26" s="106">
        <f>IF(ISBLANK(#REF!),0,W26*100000000000000+(X27+500)*1000000000000+AW26*1000000000+(BA26+500)*1000000+X26*10000+100-C26*10)</f>
        <v>803000500090080</v>
      </c>
      <c r="AD26" s="109" t="str">
        <f>IF(ISBLANK(D26),"",D26)</f>
        <v>Харитонова А.</v>
      </c>
      <c r="AE26" s="13" t="str">
        <f>IF(W26=AE23,E26,"")</f>
        <v/>
      </c>
      <c r="AF26" s="12"/>
      <c r="AG26" s="14" t="str">
        <f>IF(W26=AE23,G26,"")</f>
        <v/>
      </c>
      <c r="AH26" s="112">
        <v>2</v>
      </c>
      <c r="AI26" s="112"/>
      <c r="AJ26" s="113"/>
      <c r="AK26" s="13" t="str">
        <f>IF(W26=AK23,K26,"")</f>
        <v/>
      </c>
      <c r="AL26" s="12"/>
      <c r="AM26" s="14" t="str">
        <f>IF(W26=AK23,M26,"")</f>
        <v/>
      </c>
      <c r="AN26" s="13" t="str">
        <f>IF(W26=AN23,N26,"")</f>
        <v/>
      </c>
      <c r="AO26" s="12"/>
      <c r="AP26" s="14" t="str">
        <f>IF(W26=AN23,P26,"")</f>
        <v/>
      </c>
      <c r="AQ26" s="13" t="str">
        <f>IF(W26=AQ23,Q26,"")</f>
        <v/>
      </c>
      <c r="AR26" s="12"/>
      <c r="AS26" s="14" t="str">
        <f>IF(W26=AQ23,S26,"")</f>
        <v/>
      </c>
      <c r="AT26" s="13" t="str">
        <f>IF(W26=AT23,T26,"")</f>
        <v/>
      </c>
      <c r="AU26" s="12"/>
      <c r="AV26" s="14" t="str">
        <f>IF(W26=AT23,V26,"")</f>
        <v/>
      </c>
      <c r="AW26" s="126">
        <f>SUM(AE27:AV27)</f>
        <v>0</v>
      </c>
      <c r="AX26" s="79">
        <f>SUM(AE26,AK26,AN26,AQ26,AT26)</f>
        <v>0</v>
      </c>
      <c r="AY26" s="79" t="s">
        <v>0</v>
      </c>
      <c r="AZ26" s="81">
        <f>SUM(AG26,AM26,AP26,AS26,AV26)</f>
        <v>0</v>
      </c>
      <c r="BA26" s="83">
        <f>AX26-AZ26</f>
        <v>0</v>
      </c>
      <c r="BB26" s="87">
        <v>2</v>
      </c>
      <c r="BC26" s="89" t="s">
        <v>43</v>
      </c>
      <c r="BD26" s="91">
        <v>0</v>
      </c>
      <c r="BE26" s="20"/>
      <c r="BF26" s="93">
        <f>IF(ISBLANK(BG24),"",BG24)</f>
        <v>3</v>
      </c>
      <c r="BG26" s="96" t="str">
        <f>BC26</f>
        <v>Новолодский Д.</v>
      </c>
      <c r="BH26" s="96"/>
      <c r="BI26" s="97"/>
      <c r="BJ26" s="127">
        <v>0</v>
      </c>
      <c r="BK26" s="20"/>
      <c r="BL26" s="129">
        <v>3</v>
      </c>
      <c r="BM26" s="127">
        <v>3</v>
      </c>
      <c r="BN26" s="20"/>
      <c r="BO26" s="129">
        <v>1</v>
      </c>
      <c r="BP26" s="127">
        <v>3</v>
      </c>
      <c r="BQ26" s="20"/>
      <c r="BR26" s="129">
        <v>0</v>
      </c>
      <c r="BS26" s="127"/>
      <c r="BT26" s="20"/>
      <c r="BU26" s="129"/>
      <c r="BV26" s="100">
        <f>IF(ISBLANK(#REF!),"",SUM(BE27,BK27,BN27,BQ27,BT27))</f>
        <v>2</v>
      </c>
      <c r="BW26" s="21">
        <f>SUM(BD26,BJ26,BM26,BP26,BS26)</f>
        <v>6</v>
      </c>
      <c r="BX26" s="21" t="s">
        <v>0</v>
      </c>
      <c r="BY26" s="21">
        <f>SUM(BF26,BL26,BO26,BR26,BU26)</f>
        <v>7</v>
      </c>
      <c r="BZ26" s="102" t="str">
        <f>IF(AND(BW26=0,BY26=0),"",IF((SUM(BE26,BK26,BN26,BQ26,BT26)=0),"",AVERAGE(BE26,BK26,BN26,BQ26,BT26)))</f>
        <v/>
      </c>
      <c r="CA26" s="104">
        <v>3</v>
      </c>
      <c r="CB26" s="106">
        <f>IF(ISBLANK(#REF!),0,BV26*100000000000000+(BW27+500)*1000000000000+CV26*1000000000+(CZ26+500)*1000000+BW26*10000+100-BB26*10)</f>
        <v>699000500060080</v>
      </c>
      <c r="CC26" s="109" t="str">
        <f>IF(ISBLANK(BC26),"",BC26)</f>
        <v>Новолодский Д.</v>
      </c>
      <c r="CD26" s="13" t="str">
        <f>IF(BV26=CD23,BD26,"")</f>
        <v/>
      </c>
      <c r="CE26" s="12"/>
      <c r="CF26" s="14" t="str">
        <f>IF(BV26=CD23,BF26,"")</f>
        <v/>
      </c>
      <c r="CG26" s="112">
        <v>2</v>
      </c>
      <c r="CH26" s="112"/>
      <c r="CI26" s="113"/>
      <c r="CJ26" s="13" t="str">
        <f>IF(BV26=CJ23,BJ26,"")</f>
        <v/>
      </c>
      <c r="CK26" s="12"/>
      <c r="CL26" s="14" t="str">
        <f>IF(BV26=CJ23,BL26,"")</f>
        <v/>
      </c>
      <c r="CM26" s="13" t="str">
        <f>IF(BV26=CM23,BM26,"")</f>
        <v/>
      </c>
      <c r="CN26" s="12"/>
      <c r="CO26" s="14" t="str">
        <f>IF(BV26=CM23,BO26,"")</f>
        <v/>
      </c>
      <c r="CP26" s="13" t="str">
        <f>IF(BV26=CP23,BP26,"")</f>
        <v/>
      </c>
      <c r="CQ26" s="12"/>
      <c r="CR26" s="14" t="str">
        <f>IF(BV26=CP23,BR26,"")</f>
        <v/>
      </c>
      <c r="CS26" s="13" t="str">
        <f>IF(BV26=CS23,BS26,"")</f>
        <v/>
      </c>
      <c r="CT26" s="12"/>
      <c r="CU26" s="14" t="str">
        <f>IF(BV26=CS23,BU26,"")</f>
        <v/>
      </c>
      <c r="CV26" s="126">
        <f>SUM(CD27:CU27)</f>
        <v>0</v>
      </c>
      <c r="CW26" s="79">
        <f>SUM(CD26,CJ26,CM26,CP26,CS26)</f>
        <v>0</v>
      </c>
      <c r="CX26" s="79" t="s">
        <v>0</v>
      </c>
      <c r="CY26" s="81">
        <f>SUM(CF26,CL26,CO26,CR26,CU26)</f>
        <v>0</v>
      </c>
      <c r="CZ26" s="83">
        <f>CW26-CY26</f>
        <v>0</v>
      </c>
    </row>
    <row r="27" spans="3:104" s="7" customFormat="1" ht="13.5" customHeight="1" thickBot="1" x14ac:dyDescent="0.25">
      <c r="C27" s="151"/>
      <c r="D27" s="150"/>
      <c r="E27" s="121"/>
      <c r="F27" s="16">
        <f>IF(I25=1,0,IF(I25=0,1,""))</f>
        <v>0</v>
      </c>
      <c r="G27" s="120"/>
      <c r="H27" s="140"/>
      <c r="I27" s="140"/>
      <c r="J27" s="141"/>
      <c r="K27" s="128"/>
      <c r="L27" s="16">
        <f>IF(OR(ISBLANK(K26),ISBLANK(M26)),"",IF(K26&gt;M26,1,0))</f>
        <v>1</v>
      </c>
      <c r="M27" s="130"/>
      <c r="N27" s="128"/>
      <c r="O27" s="16">
        <f>IF(OR(ISBLANK(N26),ISBLANK(P26)),"",IF(N26&gt;P26,1,0))</f>
        <v>1</v>
      </c>
      <c r="P27" s="130"/>
      <c r="Q27" s="128"/>
      <c r="R27" s="16">
        <f>IF(OR(ISBLANK(Q26),ISBLANK(S26)),"",IF(Q26&gt;S26,1,0))</f>
        <v>1</v>
      </c>
      <c r="S27" s="130"/>
      <c r="T27" s="128"/>
      <c r="U27" s="16" t="str">
        <f>IF(OR(ISBLANK(T26),ISBLANK(V26)),"",IF(T26&gt;V26,1,0))</f>
        <v/>
      </c>
      <c r="V27" s="130"/>
      <c r="W27" s="100"/>
      <c r="X27" s="147">
        <f>X26-Z26</f>
        <v>3</v>
      </c>
      <c r="Y27" s="147"/>
      <c r="Z27" s="147"/>
      <c r="AA27" s="133"/>
      <c r="AB27" s="134"/>
      <c r="AC27" s="135"/>
      <c r="AD27" s="110"/>
      <c r="AE27" s="117" t="str">
        <f>IF(W26=AE23,F27,"")</f>
        <v/>
      </c>
      <c r="AF27" s="118"/>
      <c r="AG27" s="119"/>
      <c r="AH27" s="114"/>
      <c r="AI27" s="115"/>
      <c r="AJ27" s="116"/>
      <c r="AK27" s="117" t="str">
        <f>IF(W26=AK23,L27,"")</f>
        <v/>
      </c>
      <c r="AL27" s="118"/>
      <c r="AM27" s="119"/>
      <c r="AN27" s="117" t="str">
        <f>IF(W26=AN23,O27,"")</f>
        <v/>
      </c>
      <c r="AO27" s="118"/>
      <c r="AP27" s="119"/>
      <c r="AQ27" s="117" t="str">
        <f>IF(W26=AQ23,R27,"")</f>
        <v/>
      </c>
      <c r="AR27" s="118"/>
      <c r="AS27" s="119"/>
      <c r="AT27" s="117" t="str">
        <f>IF(W26=AT23,U27,"")</f>
        <v/>
      </c>
      <c r="AU27" s="118"/>
      <c r="AV27" s="119"/>
      <c r="AW27" s="126"/>
      <c r="AX27" s="80"/>
      <c r="AY27" s="80"/>
      <c r="AZ27" s="82"/>
      <c r="BA27" s="83"/>
      <c r="BB27" s="151"/>
      <c r="BC27" s="150"/>
      <c r="BD27" s="121"/>
      <c r="BE27" s="16">
        <f>IF(BH25=1,0,IF(BH25=0,1,""))</f>
        <v>0</v>
      </c>
      <c r="BF27" s="120"/>
      <c r="BG27" s="140"/>
      <c r="BH27" s="140"/>
      <c r="BI27" s="141"/>
      <c r="BJ27" s="128"/>
      <c r="BK27" s="16">
        <f>IF(OR(ISBLANK(BJ26),ISBLANK(BL26)),"",IF(BJ26&gt;BL26,1,0))</f>
        <v>0</v>
      </c>
      <c r="BL27" s="130"/>
      <c r="BM27" s="128"/>
      <c r="BN27" s="16">
        <f>IF(OR(ISBLANK(BM26),ISBLANK(BO26)),"",IF(BM26&gt;BO26,1,0))</f>
        <v>1</v>
      </c>
      <c r="BO27" s="130"/>
      <c r="BP27" s="128"/>
      <c r="BQ27" s="16">
        <f>IF(OR(ISBLANK(BP26),ISBLANK(BR26)),"",IF(BP26&gt;BR26,1,0))</f>
        <v>1</v>
      </c>
      <c r="BR27" s="130"/>
      <c r="BS27" s="128"/>
      <c r="BT27" s="16" t="str">
        <f>IF(OR(ISBLANK(BS26),ISBLANK(BU26)),"",IF(BS26&gt;BU26,1,0))</f>
        <v/>
      </c>
      <c r="BU27" s="130"/>
      <c r="BV27" s="100"/>
      <c r="BW27" s="147">
        <f>BW26-BY26</f>
        <v>-1</v>
      </c>
      <c r="BX27" s="147"/>
      <c r="BY27" s="147"/>
      <c r="BZ27" s="133"/>
      <c r="CA27" s="134"/>
      <c r="CB27" s="135"/>
      <c r="CC27" s="110"/>
      <c r="CD27" s="117" t="str">
        <f>IF(BV26=CD23,BE27,"")</f>
        <v/>
      </c>
      <c r="CE27" s="118"/>
      <c r="CF27" s="119"/>
      <c r="CG27" s="114"/>
      <c r="CH27" s="115"/>
      <c r="CI27" s="116"/>
      <c r="CJ27" s="117" t="str">
        <f>IF(BV26=CJ23,BK27,"")</f>
        <v/>
      </c>
      <c r="CK27" s="118"/>
      <c r="CL27" s="119"/>
      <c r="CM27" s="117" t="str">
        <f>IF(BV26=CM23,BN27,"")</f>
        <v/>
      </c>
      <c r="CN27" s="118"/>
      <c r="CO27" s="119"/>
      <c r="CP27" s="117" t="str">
        <f>IF(BV26=CP23,BQ27,"")</f>
        <v/>
      </c>
      <c r="CQ27" s="118"/>
      <c r="CR27" s="119"/>
      <c r="CS27" s="117" t="str">
        <f>IF(BV26=CS23,BT27,"")</f>
        <v/>
      </c>
      <c r="CT27" s="118"/>
      <c r="CU27" s="119"/>
      <c r="CV27" s="126"/>
      <c r="CW27" s="80"/>
      <c r="CX27" s="80"/>
      <c r="CY27" s="82"/>
      <c r="CZ27" s="83"/>
    </row>
    <row r="28" spans="3:104" s="7" customFormat="1" ht="13.5" customHeight="1" x14ac:dyDescent="0.2">
      <c r="C28" s="148">
        <v>3</v>
      </c>
      <c r="D28" s="89" t="s">
        <v>94</v>
      </c>
      <c r="E28" s="91">
        <f>IF(ISBLANK(M24),"",M24)</f>
        <v>0</v>
      </c>
      <c r="F28" s="20"/>
      <c r="G28" s="93">
        <f>IF(ISBLANK(K24),"",K24)</f>
        <v>3</v>
      </c>
      <c r="H28" s="91">
        <f>IF(ISBLANK(M26),"",M26)</f>
        <v>1</v>
      </c>
      <c r="I28" s="20"/>
      <c r="J28" s="93">
        <f>IF(ISBLANK(K26),"",K26)</f>
        <v>3</v>
      </c>
      <c r="K28" s="96" t="str">
        <f>D28</f>
        <v>Вяльшина О.</v>
      </c>
      <c r="L28" s="96"/>
      <c r="M28" s="97"/>
      <c r="N28" s="127">
        <v>3</v>
      </c>
      <c r="O28" s="19"/>
      <c r="P28" s="129">
        <v>1</v>
      </c>
      <c r="Q28" s="127">
        <v>1</v>
      </c>
      <c r="R28" s="19"/>
      <c r="S28" s="129">
        <v>3</v>
      </c>
      <c r="T28" s="127"/>
      <c r="U28" s="19"/>
      <c r="V28" s="129"/>
      <c r="W28" s="131">
        <f>IF(ISBLANK(#REF!),"",SUM(I29,F29,O29,R29,U29))</f>
        <v>1</v>
      </c>
      <c r="X28" s="21">
        <f>SUM(H28,E28,N28,Q28,T28)</f>
        <v>5</v>
      </c>
      <c r="Y28" s="21" t="s">
        <v>0</v>
      </c>
      <c r="Z28" s="21">
        <f>SUM(J28,G28,P28,S28,V28)</f>
        <v>10</v>
      </c>
      <c r="AA28" s="102" t="str">
        <f>IF(AND(X28=0,Z28=0),"",IF((SUM(I28,F28,O28,R28,U28)=0),"",AVERAGE(I28,F28,O28,R28,U28)))</f>
        <v/>
      </c>
      <c r="AB28" s="104">
        <v>4</v>
      </c>
      <c r="AC28" s="106">
        <f>IF(ISBLANK(#REF!),0,W28*100000000000000+(X29+500)*1000000000000+AW28*1000000000+(BA28+500)*1000000+X28*10000+100-C28*10)</f>
        <v>595000500050070</v>
      </c>
      <c r="AD28" s="109" t="str">
        <f>IF(ISBLANK(D28),"",D28)</f>
        <v>Вяльшина О.</v>
      </c>
      <c r="AE28" s="13" t="str">
        <f>IF(W28=AE23,E28,"")</f>
        <v/>
      </c>
      <c r="AF28" s="12"/>
      <c r="AG28" s="14" t="str">
        <f>IF(W28=AE23,G28,"")</f>
        <v/>
      </c>
      <c r="AH28" s="13" t="str">
        <f>IF(W28=AH23,H28,"")</f>
        <v/>
      </c>
      <c r="AI28" s="12"/>
      <c r="AJ28" s="14" t="str">
        <f>IF(W28=AH23,J28,"")</f>
        <v/>
      </c>
      <c r="AK28" s="111">
        <v>3</v>
      </c>
      <c r="AL28" s="112"/>
      <c r="AM28" s="113"/>
      <c r="AN28" s="13" t="str">
        <f>IF(W28=AN23,N28,"")</f>
        <v/>
      </c>
      <c r="AO28" s="12"/>
      <c r="AP28" s="14" t="str">
        <f>IF(W28=AN23,P28,"")</f>
        <v/>
      </c>
      <c r="AQ28" s="13" t="str">
        <f>IF(W28=AQ23,Q28,"")</f>
        <v/>
      </c>
      <c r="AR28" s="12"/>
      <c r="AS28" s="14" t="str">
        <f>IF(W28=AQ23,S28,"")</f>
        <v/>
      </c>
      <c r="AT28" s="13" t="str">
        <f>IF(W28=AT23,T28,"")</f>
        <v/>
      </c>
      <c r="AU28" s="12"/>
      <c r="AV28" s="14" t="str">
        <f>IF(W28=AT23,V28,"")</f>
        <v/>
      </c>
      <c r="AW28" s="126">
        <f>SUM(AE29:AV29)</f>
        <v>0</v>
      </c>
      <c r="AX28" s="79">
        <f>SUM(AH28,AE28,AN28,AQ28,AT28)</f>
        <v>0</v>
      </c>
      <c r="AY28" s="79" t="s">
        <v>0</v>
      </c>
      <c r="AZ28" s="81">
        <f>SUM(AJ28,AG28,AP28,AS28,AV28)</f>
        <v>0</v>
      </c>
      <c r="BA28" s="83">
        <f>AX28-AZ28</f>
        <v>0</v>
      </c>
      <c r="BB28" s="148">
        <v>3</v>
      </c>
      <c r="BC28" s="89" t="s">
        <v>64</v>
      </c>
      <c r="BD28" s="91">
        <f>IF(ISBLANK(BL24),"",BL24)</f>
        <v>3</v>
      </c>
      <c r="BE28" s="20"/>
      <c r="BF28" s="93">
        <f>IF(ISBLANK(BJ24),"",BJ24)</f>
        <v>2</v>
      </c>
      <c r="BG28" s="91">
        <f>IF(ISBLANK(BL26),"",BL26)</f>
        <v>3</v>
      </c>
      <c r="BH28" s="20"/>
      <c r="BI28" s="93">
        <f>IF(ISBLANK(BJ26),"",BJ26)</f>
        <v>0</v>
      </c>
      <c r="BJ28" s="96" t="str">
        <f>BC28</f>
        <v>Жуланов П.</v>
      </c>
      <c r="BK28" s="96"/>
      <c r="BL28" s="97"/>
      <c r="BM28" s="127">
        <v>3</v>
      </c>
      <c r="BN28" s="19"/>
      <c r="BO28" s="129">
        <v>1</v>
      </c>
      <c r="BP28" s="127">
        <v>1</v>
      </c>
      <c r="BQ28" s="19"/>
      <c r="BR28" s="129">
        <v>3</v>
      </c>
      <c r="BS28" s="127"/>
      <c r="BT28" s="19"/>
      <c r="BU28" s="129"/>
      <c r="BV28" s="131">
        <f>IF(ISBLANK(#REF!),"",SUM(BH29,BE29,BN29,BQ29,BT29))</f>
        <v>3</v>
      </c>
      <c r="BW28" s="21">
        <f>SUM(BG28,BD28,BM28,BP28,BS28)</f>
        <v>10</v>
      </c>
      <c r="BX28" s="21" t="s">
        <v>0</v>
      </c>
      <c r="BY28" s="21">
        <f>SUM(BI28,BF28,BO28,BR28,BU28)</f>
        <v>6</v>
      </c>
      <c r="BZ28" s="102" t="str">
        <f>IF(AND(BW28=0,BY28=0),"",IF((SUM(BH28,BE28,BN28,BQ28,BT28)=0),"",AVERAGE(BH28,BE28,BN28,BQ28,BT28)))</f>
        <v/>
      </c>
      <c r="CA28" s="104">
        <v>2</v>
      </c>
      <c r="CB28" s="106">
        <f>IF(ISBLANK(#REF!),0,BV28*100000000000000+(BW29+500)*1000000000000+CV28*1000000000+(CZ28+500)*1000000+BW28*10000+100-BB28*10)</f>
        <v>804001501100070</v>
      </c>
      <c r="CC28" s="109" t="str">
        <f>IF(ISBLANK(BC28),"",BC28)</f>
        <v>Жуланов П.</v>
      </c>
      <c r="CD28" s="13">
        <f>IF(BV28=CD23,BD28,"")</f>
        <v>3</v>
      </c>
      <c r="CE28" s="12"/>
      <c r="CF28" s="14">
        <f>IF(BV28=CD23,BF28,"")</f>
        <v>2</v>
      </c>
      <c r="CG28" s="13" t="str">
        <f>IF(BV28=CG23,BG28,"")</f>
        <v/>
      </c>
      <c r="CH28" s="12"/>
      <c r="CI28" s="14" t="str">
        <f>IF(BV28=CG23,BI28,"")</f>
        <v/>
      </c>
      <c r="CJ28" s="111">
        <v>3</v>
      </c>
      <c r="CK28" s="112"/>
      <c r="CL28" s="113"/>
      <c r="CM28" s="13" t="str">
        <f>IF(BV28=CM23,BM28,"")</f>
        <v/>
      </c>
      <c r="CN28" s="12"/>
      <c r="CO28" s="14" t="str">
        <f>IF(BV28=CM23,BO28,"")</f>
        <v/>
      </c>
      <c r="CP28" s="13" t="str">
        <f>IF(BV28=CP23,BP28,"")</f>
        <v/>
      </c>
      <c r="CQ28" s="12"/>
      <c r="CR28" s="14" t="str">
        <f>IF(BV28=CP23,BR28,"")</f>
        <v/>
      </c>
      <c r="CS28" s="13" t="str">
        <f>IF(BV28=CS23,BS28,"")</f>
        <v/>
      </c>
      <c r="CT28" s="12"/>
      <c r="CU28" s="14" t="str">
        <f>IF(BV28=CS23,BU28,"")</f>
        <v/>
      </c>
      <c r="CV28" s="126">
        <f>SUM(CD29:CU29)</f>
        <v>1</v>
      </c>
      <c r="CW28" s="79">
        <f>SUM(CG28,CD28,CM28,CP28,CS28)</f>
        <v>3</v>
      </c>
      <c r="CX28" s="79" t="s">
        <v>0</v>
      </c>
      <c r="CY28" s="81">
        <f>SUM(CI28,CF28,CO28,CR28,CU28)</f>
        <v>2</v>
      </c>
      <c r="CZ28" s="83">
        <f>CW28-CY28</f>
        <v>1</v>
      </c>
    </row>
    <row r="29" spans="3:104" s="7" customFormat="1" ht="13.5" customHeight="1" thickBot="1" x14ac:dyDescent="0.25">
      <c r="C29" s="149"/>
      <c r="D29" s="150"/>
      <c r="E29" s="121"/>
      <c r="F29" s="16">
        <f>IF(L25=1,0,IF(L25=0,1,""))</f>
        <v>0</v>
      </c>
      <c r="G29" s="120"/>
      <c r="H29" s="121"/>
      <c r="I29" s="16">
        <f>IF(L27=1,0,IF(L27=0,1,""))</f>
        <v>0</v>
      </c>
      <c r="J29" s="120"/>
      <c r="K29" s="137"/>
      <c r="L29" s="137"/>
      <c r="M29" s="138"/>
      <c r="N29" s="128"/>
      <c r="O29" s="17">
        <f>IF(OR(ISBLANK(N28),ISBLANK(P28)),"",IF(N28&gt;P28,1,0))</f>
        <v>1</v>
      </c>
      <c r="P29" s="130"/>
      <c r="Q29" s="128"/>
      <c r="R29" s="17">
        <f>IF(OR(ISBLANK(Q28),ISBLANK(S28)),"",IF(Q28&gt;S28,1,0))</f>
        <v>0</v>
      </c>
      <c r="S29" s="130"/>
      <c r="T29" s="128"/>
      <c r="U29" s="17" t="str">
        <f>IF(OR(ISBLANK(T28),ISBLANK(V28)),"",IF(T28&gt;V28,1,0))</f>
        <v/>
      </c>
      <c r="V29" s="130"/>
      <c r="W29" s="100"/>
      <c r="X29" s="147">
        <f>X28-Z28</f>
        <v>-5</v>
      </c>
      <c r="Y29" s="147"/>
      <c r="Z29" s="147"/>
      <c r="AA29" s="133"/>
      <c r="AB29" s="134"/>
      <c r="AC29" s="135"/>
      <c r="AD29" s="110"/>
      <c r="AE29" s="117" t="str">
        <f>IF(W28=AE23,F29,"")</f>
        <v/>
      </c>
      <c r="AF29" s="118"/>
      <c r="AG29" s="119"/>
      <c r="AH29" s="117" t="str">
        <f>IF(W28=AH23,I29,"")</f>
        <v/>
      </c>
      <c r="AI29" s="118"/>
      <c r="AJ29" s="119"/>
      <c r="AK29" s="114"/>
      <c r="AL29" s="115"/>
      <c r="AM29" s="116"/>
      <c r="AN29" s="117" t="str">
        <f>IF(W28=AN23,O29,"")</f>
        <v/>
      </c>
      <c r="AO29" s="118"/>
      <c r="AP29" s="119"/>
      <c r="AQ29" s="117" t="str">
        <f>IF(W28=AQ23,R29,"")</f>
        <v/>
      </c>
      <c r="AR29" s="118"/>
      <c r="AS29" s="119"/>
      <c r="AT29" s="117" t="str">
        <f>IF(W28=AT23,U29,"")</f>
        <v/>
      </c>
      <c r="AU29" s="118"/>
      <c r="AV29" s="119"/>
      <c r="AW29" s="126"/>
      <c r="AX29" s="80"/>
      <c r="AY29" s="80"/>
      <c r="AZ29" s="82"/>
      <c r="BA29" s="83"/>
      <c r="BB29" s="149"/>
      <c r="BC29" s="150"/>
      <c r="BD29" s="121"/>
      <c r="BE29" s="16">
        <f>IF(BK25=1,0,IF(BK25=0,1,""))</f>
        <v>1</v>
      </c>
      <c r="BF29" s="120"/>
      <c r="BG29" s="121"/>
      <c r="BH29" s="16">
        <f>IF(BK27=1,0,IF(BK27=0,1,""))</f>
        <v>1</v>
      </c>
      <c r="BI29" s="120"/>
      <c r="BJ29" s="137"/>
      <c r="BK29" s="137"/>
      <c r="BL29" s="138"/>
      <c r="BM29" s="128"/>
      <c r="BN29" s="17">
        <f>IF(OR(ISBLANK(BM28),ISBLANK(BO28)),"",IF(BM28&gt;BO28,1,0))</f>
        <v>1</v>
      </c>
      <c r="BO29" s="130"/>
      <c r="BP29" s="128"/>
      <c r="BQ29" s="17">
        <f>IF(OR(ISBLANK(BP28),ISBLANK(BR28)),"",IF(BP28&gt;BR28,1,0))</f>
        <v>0</v>
      </c>
      <c r="BR29" s="130"/>
      <c r="BS29" s="128"/>
      <c r="BT29" s="17" t="str">
        <f>IF(OR(ISBLANK(BS28),ISBLANK(BU28)),"",IF(BS28&gt;BU28,1,0))</f>
        <v/>
      </c>
      <c r="BU29" s="130"/>
      <c r="BV29" s="100"/>
      <c r="BW29" s="147">
        <f>BW28-BY28</f>
        <v>4</v>
      </c>
      <c r="BX29" s="147"/>
      <c r="BY29" s="147"/>
      <c r="BZ29" s="133"/>
      <c r="CA29" s="134"/>
      <c r="CB29" s="135"/>
      <c r="CC29" s="110"/>
      <c r="CD29" s="117">
        <f>IF(BV28=CD23,BE29,"")</f>
        <v>1</v>
      </c>
      <c r="CE29" s="118"/>
      <c r="CF29" s="119"/>
      <c r="CG29" s="117" t="str">
        <f>IF(BV28=CG23,BH29,"")</f>
        <v/>
      </c>
      <c r="CH29" s="118"/>
      <c r="CI29" s="119"/>
      <c r="CJ29" s="114"/>
      <c r="CK29" s="115"/>
      <c r="CL29" s="116"/>
      <c r="CM29" s="117" t="str">
        <f>IF(BV28=CM23,BN29,"")</f>
        <v/>
      </c>
      <c r="CN29" s="118"/>
      <c r="CO29" s="119"/>
      <c r="CP29" s="117" t="str">
        <f>IF(BV28=CP23,BQ29,"")</f>
        <v/>
      </c>
      <c r="CQ29" s="118"/>
      <c r="CR29" s="119"/>
      <c r="CS29" s="117" t="str">
        <f>IF(BV28=CS23,BT29,"")</f>
        <v/>
      </c>
      <c r="CT29" s="118"/>
      <c r="CU29" s="119"/>
      <c r="CV29" s="126"/>
      <c r="CW29" s="80"/>
      <c r="CX29" s="80"/>
      <c r="CY29" s="82"/>
      <c r="CZ29" s="83"/>
    </row>
    <row r="30" spans="3:104" s="7" customFormat="1" ht="13.5" customHeight="1" x14ac:dyDescent="0.2">
      <c r="C30" s="87">
        <v>4</v>
      </c>
      <c r="D30" s="89" t="s">
        <v>57</v>
      </c>
      <c r="E30" s="91">
        <f>IF(ISBLANK(P24),"",P24)</f>
        <v>1</v>
      </c>
      <c r="F30" s="20"/>
      <c r="G30" s="93">
        <f>IF(ISBLANK(N24),"",N24)</f>
        <v>3</v>
      </c>
      <c r="H30" s="91">
        <f>IF(ISBLANK(P26),"",P26)</f>
        <v>1</v>
      </c>
      <c r="I30" s="20"/>
      <c r="J30" s="93">
        <f>IF(ISBLANK(N26),"",N26)</f>
        <v>3</v>
      </c>
      <c r="K30" s="91">
        <f>IF(ISBLANK(P28),"",P28)</f>
        <v>1</v>
      </c>
      <c r="L30" s="20"/>
      <c r="M30" s="93">
        <f>IF(ISBLANK(N28),"",N28)</f>
        <v>3</v>
      </c>
      <c r="N30" s="96" t="str">
        <f>D30</f>
        <v>Русских Н.</v>
      </c>
      <c r="O30" s="96"/>
      <c r="P30" s="97"/>
      <c r="Q30" s="127">
        <v>0</v>
      </c>
      <c r="R30" s="20"/>
      <c r="S30" s="129">
        <v>3</v>
      </c>
      <c r="T30" s="127"/>
      <c r="U30" s="20"/>
      <c r="V30" s="129"/>
      <c r="W30" s="131">
        <f>IF(ISBLANK(#REF!),"",SUM(I31,L31,F31,R31,U31))</f>
        <v>0</v>
      </c>
      <c r="X30" s="21">
        <f>SUM(H30,K30,E30,Q30,T30)</f>
        <v>3</v>
      </c>
      <c r="Y30" s="21" t="s">
        <v>0</v>
      </c>
      <c r="Z30" s="21">
        <f>SUM(J30,M30,G30,S30,V30)</f>
        <v>12</v>
      </c>
      <c r="AA30" s="102" t="str">
        <f>IF(AND(X30=0,Z30=0),"",IF((SUM(I30,L30,F30,R30,U30)=0),"",AVERAGE(I30,L30,F30,R30,U30)))</f>
        <v/>
      </c>
      <c r="AB30" s="104">
        <v>5</v>
      </c>
      <c r="AC30" s="106">
        <f>IF(ISBLANK(#REF!),0,W30*100000000000000+(X31+500)*1000000000000+AW30*1000000000+(BA30+500)*1000000+X30*10000+100-C30*10)</f>
        <v>491000500030060</v>
      </c>
      <c r="AD30" s="109" t="str">
        <f>IF(ISBLANK(D30),"",D30)</f>
        <v>Русских Н.</v>
      </c>
      <c r="AE30" s="13" t="str">
        <f>IF(W30=AE23,E30,"")</f>
        <v/>
      </c>
      <c r="AF30" s="12"/>
      <c r="AG30" s="14" t="str">
        <f>IF(W30=AE23,G30,"")</f>
        <v/>
      </c>
      <c r="AH30" s="13" t="str">
        <f>IF(W30=AH23,H30,"")</f>
        <v/>
      </c>
      <c r="AI30" s="12"/>
      <c r="AJ30" s="14" t="str">
        <f>IF(W30=AH23,J30,"")</f>
        <v/>
      </c>
      <c r="AK30" s="13" t="str">
        <f>IF(W30=AK23,K30,"")</f>
        <v/>
      </c>
      <c r="AL30" s="12"/>
      <c r="AM30" s="14" t="str">
        <f>IF(W30=AK23,M30,"")</f>
        <v/>
      </c>
      <c r="AN30" s="111">
        <v>4</v>
      </c>
      <c r="AO30" s="112"/>
      <c r="AP30" s="113"/>
      <c r="AQ30" s="13" t="str">
        <f>IF(W30=AQ23,Q30,"")</f>
        <v/>
      </c>
      <c r="AR30" s="12"/>
      <c r="AS30" s="14" t="str">
        <f>IF(W30=AQ23,S30,"")</f>
        <v/>
      </c>
      <c r="AT30" s="13">
        <f>IF(W30=AT23,T30,"")</f>
        <v>0</v>
      </c>
      <c r="AU30" s="12"/>
      <c r="AV30" s="14">
        <f>IF(W30=AT23,V30,"")</f>
        <v>0</v>
      </c>
      <c r="AW30" s="126">
        <f>SUM(AE31:AV31)</f>
        <v>0</v>
      </c>
      <c r="AX30" s="79">
        <f>SUM(AH30,AK30,AE30,AQ30,AT30)</f>
        <v>0</v>
      </c>
      <c r="AY30" s="79" t="s">
        <v>0</v>
      </c>
      <c r="AZ30" s="81">
        <f>SUM(AJ30,AM30,AG30,AS30,AV30)</f>
        <v>0</v>
      </c>
      <c r="BA30" s="83">
        <f>AX30-AZ30</f>
        <v>0</v>
      </c>
      <c r="BB30" s="87">
        <v>4</v>
      </c>
      <c r="BC30" s="89" t="s">
        <v>96</v>
      </c>
      <c r="BD30" s="91">
        <f>IF(ISBLANK(BO24),"",BO24)</f>
        <v>0</v>
      </c>
      <c r="BE30" s="20"/>
      <c r="BF30" s="93">
        <f>IF(ISBLANK(BM24),"",BM24)</f>
        <v>3</v>
      </c>
      <c r="BG30" s="91">
        <f>IF(ISBLANK(BO26),"",BO26)</f>
        <v>1</v>
      </c>
      <c r="BH30" s="20"/>
      <c r="BI30" s="93">
        <f>IF(ISBLANK(BM26),"",BM26)</f>
        <v>3</v>
      </c>
      <c r="BJ30" s="91">
        <f>IF(ISBLANK(BO28),"",BO28)</f>
        <v>1</v>
      </c>
      <c r="BK30" s="20"/>
      <c r="BL30" s="93">
        <f>IF(ISBLANK(BM28),"",BM28)</f>
        <v>3</v>
      </c>
      <c r="BM30" s="96" t="str">
        <f>BC30</f>
        <v>Жилин Д.</v>
      </c>
      <c r="BN30" s="96"/>
      <c r="BO30" s="97"/>
      <c r="BP30" s="127">
        <v>3</v>
      </c>
      <c r="BQ30" s="20"/>
      <c r="BR30" s="129">
        <v>0</v>
      </c>
      <c r="BS30" s="127"/>
      <c r="BT30" s="20"/>
      <c r="BU30" s="129"/>
      <c r="BV30" s="131">
        <f>IF(ISBLANK(#REF!),"",SUM(BH31,BK31,BE31,BQ31,BT31))</f>
        <v>1</v>
      </c>
      <c r="BW30" s="21">
        <f>SUM(BG30,BJ30,BD30,BP30,BS30)</f>
        <v>5</v>
      </c>
      <c r="BX30" s="21" t="s">
        <v>0</v>
      </c>
      <c r="BY30" s="21">
        <f>SUM(BI30,BL30,BF30,BR30,BU30)</f>
        <v>9</v>
      </c>
      <c r="BZ30" s="102" t="str">
        <f>IF(AND(BW30=0,BY30=0),"",IF((SUM(BH30,BK30,BE30,BQ30,BT30)=0),"",AVERAGE(BH30,BK30,BE30,BQ30,BT30)))</f>
        <v/>
      </c>
      <c r="CA30" s="104">
        <v>4</v>
      </c>
      <c r="CB30" s="106">
        <f>IF(ISBLANK(#REF!),0,BV30*100000000000000+(BW31+500)*1000000000000+CV30*1000000000+(CZ30+500)*1000000+BW30*10000+100-BB30*10)</f>
        <v>596001503050060</v>
      </c>
      <c r="CC30" s="109" t="str">
        <f>IF(ISBLANK(BC30),"",BC30)</f>
        <v>Жилин Д.</v>
      </c>
      <c r="CD30" s="13" t="str">
        <f>IF(BV30=CD23,BD30,"")</f>
        <v/>
      </c>
      <c r="CE30" s="12"/>
      <c r="CF30" s="14" t="str">
        <f>IF(BV30=CD23,BF30,"")</f>
        <v/>
      </c>
      <c r="CG30" s="13" t="str">
        <f>IF(BV30=CG23,BG30,"")</f>
        <v/>
      </c>
      <c r="CH30" s="12"/>
      <c r="CI30" s="14" t="str">
        <f>IF(BV30=CG23,BI30,"")</f>
        <v/>
      </c>
      <c r="CJ30" s="13" t="str">
        <f>IF(BV30=CJ23,BJ30,"")</f>
        <v/>
      </c>
      <c r="CK30" s="12"/>
      <c r="CL30" s="14" t="str">
        <f>IF(BV30=CJ23,BL30,"")</f>
        <v/>
      </c>
      <c r="CM30" s="111">
        <v>4</v>
      </c>
      <c r="CN30" s="112"/>
      <c r="CO30" s="113"/>
      <c r="CP30" s="13">
        <f>IF(BV30=CP23,BP30,"")</f>
        <v>3</v>
      </c>
      <c r="CQ30" s="12"/>
      <c r="CR30" s="14">
        <f>IF(BV30=CP23,BR30,"")</f>
        <v>0</v>
      </c>
      <c r="CS30" s="13" t="str">
        <f>IF(BV30=CS23,BS30,"")</f>
        <v/>
      </c>
      <c r="CT30" s="12"/>
      <c r="CU30" s="14" t="str">
        <f>IF(BV30=CS23,BU30,"")</f>
        <v/>
      </c>
      <c r="CV30" s="126">
        <f>SUM(CD31:CU31)</f>
        <v>1</v>
      </c>
      <c r="CW30" s="79">
        <f>SUM(CG30,CJ30,CD30,CP30,CS30)</f>
        <v>3</v>
      </c>
      <c r="CX30" s="79" t="s">
        <v>0</v>
      </c>
      <c r="CY30" s="81">
        <f>SUM(CI30,CL30,CF30,CR30,CU30)</f>
        <v>0</v>
      </c>
      <c r="CZ30" s="83">
        <f>CW30-CY30</f>
        <v>3</v>
      </c>
    </row>
    <row r="31" spans="3:104" s="7" customFormat="1" ht="13.5" customHeight="1" thickBot="1" x14ac:dyDescent="0.25">
      <c r="C31" s="151"/>
      <c r="D31" s="150"/>
      <c r="E31" s="121"/>
      <c r="F31" s="16">
        <f>IF(O25=1,0,IF(O25=0,1,""))</f>
        <v>0</v>
      </c>
      <c r="G31" s="120"/>
      <c r="H31" s="121"/>
      <c r="I31" s="16">
        <f>IF(O27=1,0,IF(O27=0,1,""))</f>
        <v>0</v>
      </c>
      <c r="J31" s="120"/>
      <c r="K31" s="121"/>
      <c r="L31" s="16">
        <f>IF(O29=1,0,IF(O29=0,1,""))</f>
        <v>0</v>
      </c>
      <c r="M31" s="120"/>
      <c r="N31" s="140"/>
      <c r="O31" s="140"/>
      <c r="P31" s="141"/>
      <c r="Q31" s="128"/>
      <c r="R31" s="16">
        <f>IF(OR(ISBLANK(Q30),ISBLANK(S30)),"",IF(Q30&gt;S30,1,0))</f>
        <v>0</v>
      </c>
      <c r="S31" s="130"/>
      <c r="T31" s="128"/>
      <c r="U31" s="16" t="str">
        <f>IF(OR(ISBLANK(T30),ISBLANK(V30)),"",IF(T30&gt;V30,1,0))</f>
        <v/>
      </c>
      <c r="V31" s="130"/>
      <c r="W31" s="132"/>
      <c r="X31" s="147">
        <f>X30-Z30</f>
        <v>-9</v>
      </c>
      <c r="Y31" s="147"/>
      <c r="Z31" s="147"/>
      <c r="AA31" s="133"/>
      <c r="AB31" s="134"/>
      <c r="AC31" s="135"/>
      <c r="AD31" s="110"/>
      <c r="AE31" s="117" t="str">
        <f>IF(W30=AE23,F31,"")</f>
        <v/>
      </c>
      <c r="AF31" s="118"/>
      <c r="AG31" s="119"/>
      <c r="AH31" s="117" t="str">
        <f>IF(W30=AH23,I31,"")</f>
        <v/>
      </c>
      <c r="AI31" s="118"/>
      <c r="AJ31" s="119"/>
      <c r="AK31" s="117" t="str">
        <f>IF(W30=AK23,L31,"")</f>
        <v/>
      </c>
      <c r="AL31" s="118"/>
      <c r="AM31" s="119"/>
      <c r="AN31" s="114"/>
      <c r="AO31" s="115"/>
      <c r="AP31" s="116"/>
      <c r="AQ31" s="117" t="str">
        <f>IF(W30=AQ23,R31,"")</f>
        <v/>
      </c>
      <c r="AR31" s="118"/>
      <c r="AS31" s="119"/>
      <c r="AT31" s="117" t="str">
        <f>IF(W30=AT23,U31,"")</f>
        <v/>
      </c>
      <c r="AU31" s="118"/>
      <c r="AV31" s="119"/>
      <c r="AW31" s="126"/>
      <c r="AX31" s="80"/>
      <c r="AY31" s="80"/>
      <c r="AZ31" s="82"/>
      <c r="BA31" s="83"/>
      <c r="BB31" s="151"/>
      <c r="BC31" s="150"/>
      <c r="BD31" s="121"/>
      <c r="BE31" s="16">
        <f>IF(BN25=1,0,IF(BN25=0,1,""))</f>
        <v>0</v>
      </c>
      <c r="BF31" s="120"/>
      <c r="BG31" s="121"/>
      <c r="BH31" s="16">
        <f>IF(BN27=1,0,IF(BN27=0,1,""))</f>
        <v>0</v>
      </c>
      <c r="BI31" s="120"/>
      <c r="BJ31" s="121"/>
      <c r="BK31" s="16">
        <f>IF(BN29=1,0,IF(BN29=0,1,""))</f>
        <v>0</v>
      </c>
      <c r="BL31" s="120"/>
      <c r="BM31" s="140"/>
      <c r="BN31" s="140"/>
      <c r="BO31" s="141"/>
      <c r="BP31" s="128"/>
      <c r="BQ31" s="16">
        <f>IF(OR(ISBLANK(BP30),ISBLANK(BR30)),"",IF(BP30&gt;BR30,1,0))</f>
        <v>1</v>
      </c>
      <c r="BR31" s="130"/>
      <c r="BS31" s="128"/>
      <c r="BT31" s="16" t="str">
        <f>IF(OR(ISBLANK(BS30),ISBLANK(BU30)),"",IF(BS30&gt;BU30,1,0))</f>
        <v/>
      </c>
      <c r="BU31" s="130"/>
      <c r="BV31" s="132"/>
      <c r="BW31" s="147">
        <f>BW30-BY30</f>
        <v>-4</v>
      </c>
      <c r="BX31" s="147"/>
      <c r="BY31" s="147"/>
      <c r="BZ31" s="133"/>
      <c r="CA31" s="134"/>
      <c r="CB31" s="135"/>
      <c r="CC31" s="110"/>
      <c r="CD31" s="117" t="str">
        <f>IF(BV30=CD23,BE31,"")</f>
        <v/>
      </c>
      <c r="CE31" s="118"/>
      <c r="CF31" s="119"/>
      <c r="CG31" s="117" t="str">
        <f>IF(BV30=CG23,BH31,"")</f>
        <v/>
      </c>
      <c r="CH31" s="118"/>
      <c r="CI31" s="119"/>
      <c r="CJ31" s="117" t="str">
        <f>IF(BV30=CJ23,BK31,"")</f>
        <v/>
      </c>
      <c r="CK31" s="118"/>
      <c r="CL31" s="119"/>
      <c r="CM31" s="114"/>
      <c r="CN31" s="115"/>
      <c r="CO31" s="116"/>
      <c r="CP31" s="117">
        <f>IF(BV30=CP23,BQ31,"")</f>
        <v>1</v>
      </c>
      <c r="CQ31" s="118"/>
      <c r="CR31" s="119"/>
      <c r="CS31" s="117" t="str">
        <f>IF(BV30=CS23,BT31,"")</f>
        <v/>
      </c>
      <c r="CT31" s="118"/>
      <c r="CU31" s="119"/>
      <c r="CV31" s="126"/>
      <c r="CW31" s="80"/>
      <c r="CX31" s="80"/>
      <c r="CY31" s="82"/>
      <c r="CZ31" s="83"/>
    </row>
    <row r="32" spans="3:104" s="7" customFormat="1" ht="13.5" customHeight="1" x14ac:dyDescent="0.2">
      <c r="C32" s="148">
        <v>5</v>
      </c>
      <c r="D32" s="89" t="s">
        <v>95</v>
      </c>
      <c r="E32" s="91">
        <v>1</v>
      </c>
      <c r="F32" s="20"/>
      <c r="G32" s="93">
        <v>3</v>
      </c>
      <c r="H32" s="91">
        <v>1</v>
      </c>
      <c r="I32" s="20"/>
      <c r="J32" s="93">
        <v>3</v>
      </c>
      <c r="K32" s="91">
        <v>3</v>
      </c>
      <c r="L32" s="20"/>
      <c r="M32" s="93">
        <v>1</v>
      </c>
      <c r="N32" s="91">
        <v>3</v>
      </c>
      <c r="O32" s="20"/>
      <c r="P32" s="93">
        <v>0</v>
      </c>
      <c r="Q32" s="96" t="str">
        <f>D32</f>
        <v>Придыбайло В.</v>
      </c>
      <c r="R32" s="96"/>
      <c r="S32" s="97"/>
      <c r="T32" s="127"/>
      <c r="U32" s="19"/>
      <c r="V32" s="129"/>
      <c r="W32" s="100">
        <f>IF(ISBLANK(#REF!),"",SUM(I33,L33,O33,F33,U33))</f>
        <v>2</v>
      </c>
      <c r="X32" s="21">
        <f>SUM(H32,K32,N32,E32,T32)</f>
        <v>8</v>
      </c>
      <c r="Y32" s="21" t="s">
        <v>0</v>
      </c>
      <c r="Z32" s="21">
        <f>SUM(J32,M32,P32,G32,V32)</f>
        <v>7</v>
      </c>
      <c r="AA32" s="102" t="str">
        <f>IF(AND(X32=0,Z32=0),"",IF((SUM(I32,L32,O32,F32,U32)=0),"",AVERAGE(I32,L32,O32,F32,U32)))</f>
        <v/>
      </c>
      <c r="AB32" s="104">
        <v>3</v>
      </c>
      <c r="AC32" s="106">
        <f>IF(ISBLANK(#REF!),0,W32*100000000000000+(X33+500)*1000000000000+AW32*1000000000+(BA32+500)*1000000+X32*10000+100-C32*10)</f>
        <v>701000500080050</v>
      </c>
      <c r="AD32" s="109" t="str">
        <f>IF(ISBLANK(D32),"",D32)</f>
        <v>Придыбайло В.</v>
      </c>
      <c r="AE32" s="13" t="str">
        <f>IF(W32=AE23,E32,"")</f>
        <v/>
      </c>
      <c r="AF32" s="12"/>
      <c r="AG32" s="14" t="str">
        <f>IF(W32=AE23,G32,"")</f>
        <v/>
      </c>
      <c r="AH32" s="13" t="str">
        <f>IF(W32=AH23,H32,"")</f>
        <v/>
      </c>
      <c r="AI32" s="12"/>
      <c r="AJ32" s="14" t="str">
        <f>IF(W32=AH23,J32,"")</f>
        <v/>
      </c>
      <c r="AK32" s="13" t="str">
        <f>IF(W32=AK23,K32,"")</f>
        <v/>
      </c>
      <c r="AL32" s="12"/>
      <c r="AM32" s="14" t="str">
        <f>IF(W32=AK23,M32,"")</f>
        <v/>
      </c>
      <c r="AN32" s="13" t="str">
        <f>IF(W32=AN23,N32,"")</f>
        <v/>
      </c>
      <c r="AO32" s="12"/>
      <c r="AP32" s="14" t="str">
        <f>IF(W32=AN23,P32,"")</f>
        <v/>
      </c>
      <c r="AQ32" s="111">
        <v>5</v>
      </c>
      <c r="AR32" s="112"/>
      <c r="AS32" s="113"/>
      <c r="AT32" s="13" t="str">
        <f>IF(W32=AT23,T32,"")</f>
        <v/>
      </c>
      <c r="AU32" s="12"/>
      <c r="AV32" s="14" t="str">
        <f>IF(W32=AT23,V32,"")</f>
        <v/>
      </c>
      <c r="AW32" s="126">
        <f>SUM(AE33:AV33)</f>
        <v>0</v>
      </c>
      <c r="AX32" s="79">
        <f>SUM(AH32,AK32,AN32,AE32,AT32)</f>
        <v>0</v>
      </c>
      <c r="AY32" s="79" t="s">
        <v>0</v>
      </c>
      <c r="AZ32" s="81">
        <f>SUM(AJ32,AM32,AP32,AG32,AV32)</f>
        <v>0</v>
      </c>
      <c r="BA32" s="83">
        <f>AX32-AZ32</f>
        <v>0</v>
      </c>
      <c r="BB32" s="148">
        <v>5</v>
      </c>
      <c r="BC32" s="89" t="s">
        <v>97</v>
      </c>
      <c r="BD32" s="91">
        <v>0</v>
      </c>
      <c r="BE32" s="20"/>
      <c r="BF32" s="93">
        <v>3</v>
      </c>
      <c r="BG32" s="91">
        <v>0</v>
      </c>
      <c r="BH32" s="20"/>
      <c r="BI32" s="93">
        <v>3</v>
      </c>
      <c r="BJ32" s="91">
        <v>3</v>
      </c>
      <c r="BK32" s="20"/>
      <c r="BL32" s="93">
        <v>1</v>
      </c>
      <c r="BM32" s="91">
        <v>0</v>
      </c>
      <c r="BN32" s="20"/>
      <c r="BO32" s="93">
        <v>3</v>
      </c>
      <c r="BP32" s="96" t="str">
        <f>BC32</f>
        <v>Колегов А.</v>
      </c>
      <c r="BQ32" s="96"/>
      <c r="BR32" s="97"/>
      <c r="BS32" s="127"/>
      <c r="BT32" s="19"/>
      <c r="BU32" s="129"/>
      <c r="BV32" s="100">
        <f>IF(ISBLANK(#REF!),"",SUM(BH33,BK33,BN33,BE33,BT33))</f>
        <v>1</v>
      </c>
      <c r="BW32" s="21">
        <f>SUM(BG32,BJ32,BM32,BD32,BS32)</f>
        <v>3</v>
      </c>
      <c r="BX32" s="21" t="s">
        <v>0</v>
      </c>
      <c r="BY32" s="21">
        <f>SUM(BI32,BL32,BO32,BF32,BU32)</f>
        <v>10</v>
      </c>
      <c r="BZ32" s="102" t="str">
        <f>IF(AND(BW32=0,BY32=0),"",IF((SUM(BH32,BK32,BN32,BE32,BT32)=0),"",AVERAGE(BH32,BK32,BN32,BE32,BT32)))</f>
        <v/>
      </c>
      <c r="CA32" s="104">
        <v>5</v>
      </c>
      <c r="CB32" s="106">
        <f>IF(ISBLANK(#REF!),0,BV32*100000000000000+(BW33+500)*1000000000000+CV32*1000000000+(CZ32+500)*1000000+BW32*10000+100-BB32*10)</f>
        <v>593000497030050</v>
      </c>
      <c r="CC32" s="109" t="str">
        <f>IF(ISBLANK(BC32),"",BC32)</f>
        <v>Колегов А.</v>
      </c>
      <c r="CD32" s="13" t="str">
        <f>IF(BV32=CD23,BD32,"")</f>
        <v/>
      </c>
      <c r="CE32" s="12"/>
      <c r="CF32" s="14" t="str">
        <f>IF(BV32=CD23,BF32,"")</f>
        <v/>
      </c>
      <c r="CG32" s="13" t="str">
        <f>IF(BV32=CG23,BG32,"")</f>
        <v/>
      </c>
      <c r="CH32" s="12"/>
      <c r="CI32" s="14" t="str">
        <f>IF(BV32=CG23,BI32,"")</f>
        <v/>
      </c>
      <c r="CJ32" s="13" t="str">
        <f>IF(BV32=CJ23,BJ32,"")</f>
        <v/>
      </c>
      <c r="CK32" s="12"/>
      <c r="CL32" s="14" t="str">
        <f>IF(BV32=CJ23,BL32,"")</f>
        <v/>
      </c>
      <c r="CM32" s="13">
        <f>IF(BV32=CM23,BM32,"")</f>
        <v>0</v>
      </c>
      <c r="CN32" s="12"/>
      <c r="CO32" s="14">
        <f>IF(BV32=CM23,BO32,"")</f>
        <v>3</v>
      </c>
      <c r="CP32" s="111">
        <v>5</v>
      </c>
      <c r="CQ32" s="112"/>
      <c r="CR32" s="113"/>
      <c r="CS32" s="13" t="str">
        <f>IF(BV32=CS23,BS32,"")</f>
        <v/>
      </c>
      <c r="CT32" s="12"/>
      <c r="CU32" s="14" t="str">
        <f>IF(BV32=CS23,BU32,"")</f>
        <v/>
      </c>
      <c r="CV32" s="126">
        <f>SUM(CD33:CU33)</f>
        <v>0</v>
      </c>
      <c r="CW32" s="79">
        <f>SUM(CG32,CJ32,CM32,CD32,CS32)</f>
        <v>0</v>
      </c>
      <c r="CX32" s="79" t="s">
        <v>0</v>
      </c>
      <c r="CY32" s="81">
        <f>SUM(CI32,CL32,CO32,CF32,CU32)</f>
        <v>3</v>
      </c>
      <c r="CZ32" s="83">
        <f>CW32-CY32</f>
        <v>-3</v>
      </c>
    </row>
    <row r="33" spans="3:104" s="7" customFormat="1" ht="13.5" customHeight="1" thickBot="1" x14ac:dyDescent="0.25">
      <c r="C33" s="149"/>
      <c r="D33" s="150"/>
      <c r="E33" s="121"/>
      <c r="F33" s="16">
        <f>IF(R25=1,0,IF(R25=0,1,""))</f>
        <v>0</v>
      </c>
      <c r="G33" s="120"/>
      <c r="H33" s="121"/>
      <c r="I33" s="16">
        <f>IF(R27=1,0,IF(R27=0,1,""))</f>
        <v>0</v>
      </c>
      <c r="J33" s="120"/>
      <c r="K33" s="121"/>
      <c r="L33" s="16">
        <f>IF(R29=1,0,IF(R29=0,1,""))</f>
        <v>1</v>
      </c>
      <c r="M33" s="120"/>
      <c r="N33" s="121"/>
      <c r="O33" s="16">
        <f>IF(R31=1,0,IF(R31=0,1,""))</f>
        <v>1</v>
      </c>
      <c r="P33" s="120"/>
      <c r="Q33" s="137"/>
      <c r="R33" s="137"/>
      <c r="S33" s="138"/>
      <c r="T33" s="128"/>
      <c r="U33" s="17" t="str">
        <f>IF(OR(ISBLANK(T32),ISBLANK(V32)),"",IF(T32&gt;V32,1,0))</f>
        <v/>
      </c>
      <c r="V33" s="130"/>
      <c r="W33" s="132"/>
      <c r="X33" s="147">
        <f>X32-Z32</f>
        <v>1</v>
      </c>
      <c r="Y33" s="147"/>
      <c r="Z33" s="147"/>
      <c r="AA33" s="133"/>
      <c r="AB33" s="134"/>
      <c r="AC33" s="135"/>
      <c r="AD33" s="110"/>
      <c r="AE33" s="117" t="str">
        <f>IF(W32=AE23,F33,"")</f>
        <v/>
      </c>
      <c r="AF33" s="118"/>
      <c r="AG33" s="119"/>
      <c r="AH33" s="117" t="str">
        <f>IF(W32=AH23,I33,"")</f>
        <v/>
      </c>
      <c r="AI33" s="118"/>
      <c r="AJ33" s="119"/>
      <c r="AK33" s="117" t="str">
        <f>IF(W32=AK23,L33,"")</f>
        <v/>
      </c>
      <c r="AL33" s="118"/>
      <c r="AM33" s="119"/>
      <c r="AN33" s="117" t="str">
        <f>IF(W32=AN23,O33,"")</f>
        <v/>
      </c>
      <c r="AO33" s="118"/>
      <c r="AP33" s="119"/>
      <c r="AQ33" s="114"/>
      <c r="AR33" s="115"/>
      <c r="AS33" s="116"/>
      <c r="AT33" s="117" t="str">
        <f>IF(W32=AT23,U33,"")</f>
        <v/>
      </c>
      <c r="AU33" s="118"/>
      <c r="AV33" s="119"/>
      <c r="AW33" s="126"/>
      <c r="AX33" s="80"/>
      <c r="AY33" s="80"/>
      <c r="AZ33" s="82"/>
      <c r="BA33" s="83"/>
      <c r="BB33" s="149"/>
      <c r="BC33" s="150"/>
      <c r="BD33" s="121"/>
      <c r="BE33" s="16">
        <f>IF(BQ25=1,0,IF(BQ25=0,1,""))</f>
        <v>0</v>
      </c>
      <c r="BF33" s="120"/>
      <c r="BG33" s="121"/>
      <c r="BH33" s="16">
        <f>IF(BQ27=1,0,IF(BQ27=0,1,""))</f>
        <v>0</v>
      </c>
      <c r="BI33" s="120"/>
      <c r="BJ33" s="121"/>
      <c r="BK33" s="16">
        <f>IF(BQ29=1,0,IF(BQ29=0,1,""))</f>
        <v>1</v>
      </c>
      <c r="BL33" s="120"/>
      <c r="BM33" s="121"/>
      <c r="BN33" s="16">
        <f>IF(BQ31=1,0,IF(BQ31=0,1,""))</f>
        <v>0</v>
      </c>
      <c r="BO33" s="120"/>
      <c r="BP33" s="137"/>
      <c r="BQ33" s="137"/>
      <c r="BR33" s="138"/>
      <c r="BS33" s="128"/>
      <c r="BT33" s="17" t="str">
        <f>IF(OR(ISBLANK(BS32),ISBLANK(BU32)),"",IF(BS32&gt;BU32,1,0))</f>
        <v/>
      </c>
      <c r="BU33" s="130"/>
      <c r="BV33" s="132"/>
      <c r="BW33" s="147">
        <f>BW32-BY32</f>
        <v>-7</v>
      </c>
      <c r="BX33" s="147"/>
      <c r="BY33" s="147"/>
      <c r="BZ33" s="133"/>
      <c r="CA33" s="134"/>
      <c r="CB33" s="135"/>
      <c r="CC33" s="110"/>
      <c r="CD33" s="117" t="str">
        <f>IF(BV32=CD23,BE33,"")</f>
        <v/>
      </c>
      <c r="CE33" s="118"/>
      <c r="CF33" s="119"/>
      <c r="CG33" s="117" t="str">
        <f>IF(BV32=CG23,BH33,"")</f>
        <v/>
      </c>
      <c r="CH33" s="118"/>
      <c r="CI33" s="119"/>
      <c r="CJ33" s="117" t="str">
        <f>IF(BV32=CJ23,BK33,"")</f>
        <v/>
      </c>
      <c r="CK33" s="118"/>
      <c r="CL33" s="119"/>
      <c r="CM33" s="117">
        <f>IF(BV32=CM23,BN33,"")</f>
        <v>0</v>
      </c>
      <c r="CN33" s="118"/>
      <c r="CO33" s="119"/>
      <c r="CP33" s="114"/>
      <c r="CQ33" s="115"/>
      <c r="CR33" s="116"/>
      <c r="CS33" s="117" t="str">
        <f>IF(BV32=CS23,BT33,"")</f>
        <v/>
      </c>
      <c r="CT33" s="118"/>
      <c r="CU33" s="119"/>
      <c r="CV33" s="126"/>
      <c r="CW33" s="80"/>
      <c r="CX33" s="80"/>
      <c r="CY33" s="82"/>
      <c r="CZ33" s="83"/>
    </row>
    <row r="34" spans="3:104" s="7" customFormat="1" ht="13.5" customHeight="1" x14ac:dyDescent="0.2">
      <c r="C34" s="87">
        <v>6</v>
      </c>
      <c r="D34" s="89"/>
      <c r="E34" s="91" t="str">
        <f>IF(ISBLANK(V24),"",V24)</f>
        <v/>
      </c>
      <c r="F34" s="20"/>
      <c r="G34" s="93" t="str">
        <f>IF(ISBLANK(T24),"",T24)</f>
        <v/>
      </c>
      <c r="H34" s="91" t="str">
        <f>IF(ISBLANK(V26),"",V26)</f>
        <v/>
      </c>
      <c r="I34" s="20"/>
      <c r="J34" s="93" t="str">
        <f>IF(ISBLANK(T26),"",T26)</f>
        <v/>
      </c>
      <c r="K34" s="91" t="str">
        <f>IF(ISBLANK(V28),"",V28)</f>
        <v/>
      </c>
      <c r="L34" s="20"/>
      <c r="M34" s="93" t="str">
        <f>IF(ISBLANK(T28),"",T28)</f>
        <v/>
      </c>
      <c r="N34" s="91" t="str">
        <f>IF(ISBLANK(V30),"",V30)</f>
        <v/>
      </c>
      <c r="O34" s="20"/>
      <c r="P34" s="93" t="str">
        <f>IF(ISBLANK(T30),"",T30)</f>
        <v/>
      </c>
      <c r="Q34" s="91" t="str">
        <f>IF(ISBLANK(V32),"",V32)</f>
        <v/>
      </c>
      <c r="R34" s="20"/>
      <c r="S34" s="93" t="str">
        <f>IF(ISBLANK(T32),"",T32)</f>
        <v/>
      </c>
      <c r="T34" s="96">
        <f>D34</f>
        <v>0</v>
      </c>
      <c r="U34" s="96"/>
      <c r="V34" s="97"/>
      <c r="W34" s="100">
        <f>IF(ISBLANK(#REF!),"",SUM(I35,L35,O35,R35,F35))</f>
        <v>0</v>
      </c>
      <c r="X34" s="21">
        <f>SUM(H34,K34,N34,Q34,E34)</f>
        <v>0</v>
      </c>
      <c r="Y34" s="21" t="s">
        <v>0</v>
      </c>
      <c r="Z34" s="21">
        <f>SUM(J34,M34,P34,S34,G34)</f>
        <v>0</v>
      </c>
      <c r="AA34" s="102" t="str">
        <f>IF(AND(X34=0,Z34=0),"",IF((SUM(I34,L34,O34,R34,F34)=0),"",AVERAGE(I34,L34,O34,R34,F34)))</f>
        <v/>
      </c>
      <c r="AB34" s="104"/>
      <c r="AC34" s="106">
        <f>IF(ISBLANK(#REF!),0,W34*100000000000000+(X35+500)*1000000000000+AW34*1000000000+(BA34+500)*1000000+X34*10000+100-C34*10)</f>
        <v>500000500000040</v>
      </c>
      <c r="AD34" s="109" t="str">
        <f>IF(ISBLANK(D34),"",D34)</f>
        <v/>
      </c>
      <c r="AE34" s="13" t="str">
        <f>IF(W34=AE23,E34,"")</f>
        <v/>
      </c>
      <c r="AF34" s="12"/>
      <c r="AG34" s="14" t="str">
        <f>IF(W34=AE23,G34,"")</f>
        <v/>
      </c>
      <c r="AH34" s="13" t="str">
        <f>IF(W34=AH23,H34,"")</f>
        <v/>
      </c>
      <c r="AI34" s="12"/>
      <c r="AJ34" s="14" t="str">
        <f>IF(W34=AH23,J34,"")</f>
        <v/>
      </c>
      <c r="AK34" s="13" t="str">
        <f>IF(W34=AK23,K34,"")</f>
        <v/>
      </c>
      <c r="AL34" s="12"/>
      <c r="AM34" s="14" t="str">
        <f>IF(W34=AK23,M34,"")</f>
        <v/>
      </c>
      <c r="AN34" s="13" t="str">
        <f>IF(W34=AN23,N34,"")</f>
        <v/>
      </c>
      <c r="AO34" s="12"/>
      <c r="AP34" s="14" t="str">
        <f>IF(W34=AN23,P34,"")</f>
        <v/>
      </c>
      <c r="AQ34" s="13" t="str">
        <f>IF(W34=AQ23,Q34,"")</f>
        <v/>
      </c>
      <c r="AR34" s="12"/>
      <c r="AS34" s="14" t="str">
        <f>IF(W34=AQ23,S34,"")</f>
        <v/>
      </c>
      <c r="AT34" s="111">
        <v>6</v>
      </c>
      <c r="AU34" s="112"/>
      <c r="AV34" s="113"/>
      <c r="AW34" s="126">
        <f>SUM(AE35:AV35)</f>
        <v>0</v>
      </c>
      <c r="AX34" s="79">
        <f>SUM(AH34,AK34,AN34,AQ34,AE34)</f>
        <v>0</v>
      </c>
      <c r="AY34" s="79" t="s">
        <v>0</v>
      </c>
      <c r="AZ34" s="81">
        <f>SUM(AJ34,AM34,AP34,AS34,AG34)</f>
        <v>0</v>
      </c>
      <c r="BA34" s="83">
        <f>AX34-AZ34</f>
        <v>0</v>
      </c>
      <c r="BB34" s="87">
        <v>6</v>
      </c>
      <c r="BC34" s="89"/>
      <c r="BD34" s="91" t="str">
        <f>IF(ISBLANK(BU24),"",BU24)</f>
        <v/>
      </c>
      <c r="BE34" s="20"/>
      <c r="BF34" s="93" t="str">
        <f>IF(ISBLANK(BS24),"",BS24)</f>
        <v/>
      </c>
      <c r="BG34" s="91" t="str">
        <f>IF(ISBLANK(BU26),"",BU26)</f>
        <v/>
      </c>
      <c r="BH34" s="20"/>
      <c r="BI34" s="93" t="str">
        <f>IF(ISBLANK(BS26),"",BS26)</f>
        <v/>
      </c>
      <c r="BJ34" s="91" t="str">
        <f>IF(ISBLANK(BU28),"",BU28)</f>
        <v/>
      </c>
      <c r="BK34" s="20"/>
      <c r="BL34" s="93" t="str">
        <f>IF(ISBLANK(BS28),"",BS28)</f>
        <v/>
      </c>
      <c r="BM34" s="91" t="str">
        <f>IF(ISBLANK(BU30),"",BU30)</f>
        <v/>
      </c>
      <c r="BN34" s="20"/>
      <c r="BO34" s="93" t="str">
        <f>IF(ISBLANK(BS30),"",BS30)</f>
        <v/>
      </c>
      <c r="BP34" s="91" t="str">
        <f>IF(ISBLANK(BU32),"",BU32)</f>
        <v/>
      </c>
      <c r="BQ34" s="20"/>
      <c r="BR34" s="93" t="str">
        <f>IF(ISBLANK(BS32),"",BS32)</f>
        <v/>
      </c>
      <c r="BS34" s="96">
        <f>BC34</f>
        <v>0</v>
      </c>
      <c r="BT34" s="96"/>
      <c r="BU34" s="97"/>
      <c r="BV34" s="100">
        <f>IF(ISBLANK(#REF!),"",SUM(BH35,BK35,BN35,BQ35,BE35))</f>
        <v>0</v>
      </c>
      <c r="BW34" s="21">
        <f>SUM(BG34,BJ34,BM34,BP34,BD34)</f>
        <v>0</v>
      </c>
      <c r="BX34" s="21" t="s">
        <v>0</v>
      </c>
      <c r="BY34" s="21">
        <f>SUM(BI34,BL34,BO34,BR34,BF34)</f>
        <v>0</v>
      </c>
      <c r="BZ34" s="102" t="str">
        <f>IF(AND(BW34=0,BY34=0),"",IF((SUM(BH34,BK34,BN34,BQ34,BE34)=0),"",AVERAGE(BH34,BK34,BN34,BQ34,BE34)))</f>
        <v/>
      </c>
      <c r="CA34" s="104"/>
      <c r="CB34" s="106">
        <f>IF(ISBLANK(#REF!),0,BV34*100000000000000+(BW35+500)*1000000000000+CV34*1000000000+(CZ34+500)*1000000+BW34*10000+100-BB34*10)</f>
        <v>500000500000040</v>
      </c>
      <c r="CC34" s="109" t="str">
        <f>IF(ISBLANK(BC34),"",BC34)</f>
        <v/>
      </c>
      <c r="CD34" s="13" t="str">
        <f>IF(BV34=CD23,BD34,"")</f>
        <v/>
      </c>
      <c r="CE34" s="12"/>
      <c r="CF34" s="14" t="str">
        <f>IF(BV34=CD23,BF34,"")</f>
        <v/>
      </c>
      <c r="CG34" s="13" t="str">
        <f>IF(BV34=CG23,BG34,"")</f>
        <v/>
      </c>
      <c r="CH34" s="12"/>
      <c r="CI34" s="14" t="str">
        <f>IF(BV34=CG23,BI34,"")</f>
        <v/>
      </c>
      <c r="CJ34" s="13" t="str">
        <f>IF(BV34=CJ23,BJ34,"")</f>
        <v/>
      </c>
      <c r="CK34" s="12"/>
      <c r="CL34" s="14" t="str">
        <f>IF(BV34=CJ23,BL34,"")</f>
        <v/>
      </c>
      <c r="CM34" s="13" t="str">
        <f>IF(BV34=CM23,BM34,"")</f>
        <v/>
      </c>
      <c r="CN34" s="12"/>
      <c r="CO34" s="14" t="str">
        <f>IF(BV34=CM23,BO34,"")</f>
        <v/>
      </c>
      <c r="CP34" s="13" t="str">
        <f>IF(BV34=CP23,BP34,"")</f>
        <v/>
      </c>
      <c r="CQ34" s="12"/>
      <c r="CR34" s="14" t="str">
        <f>IF(BV34=CP23,BR34,"")</f>
        <v/>
      </c>
      <c r="CS34" s="111">
        <v>6</v>
      </c>
      <c r="CT34" s="112"/>
      <c r="CU34" s="113"/>
      <c r="CV34" s="126">
        <f>SUM(CD35:CU35)</f>
        <v>0</v>
      </c>
      <c r="CW34" s="79">
        <f>SUM(CG34,CJ34,CM34,CP34,CD34)</f>
        <v>0</v>
      </c>
      <c r="CX34" s="79" t="s">
        <v>0</v>
      </c>
      <c r="CY34" s="81">
        <f>SUM(CI34,CL34,CO34,CR34,CF34)</f>
        <v>0</v>
      </c>
      <c r="CZ34" s="83">
        <f>CW34-CY34</f>
        <v>0</v>
      </c>
    </row>
    <row r="35" spans="3:104" s="7" customFormat="1" ht="13.5" customHeight="1" thickBot="1" x14ac:dyDescent="0.25">
      <c r="C35" s="88"/>
      <c r="D35" s="90"/>
      <c r="E35" s="92"/>
      <c r="F35" s="18" t="str">
        <f>IF(U25=1,0,IF(U25=0,1,""))</f>
        <v/>
      </c>
      <c r="G35" s="94"/>
      <c r="H35" s="92"/>
      <c r="I35" s="18" t="str">
        <f>IF(U27=1,0,IF(U27=0,1,""))</f>
        <v/>
      </c>
      <c r="J35" s="94"/>
      <c r="K35" s="92"/>
      <c r="L35" s="18" t="str">
        <f>IF(U29=1,0,IF(U29=0,1,""))</f>
        <v/>
      </c>
      <c r="M35" s="94"/>
      <c r="N35" s="92"/>
      <c r="O35" s="18" t="str">
        <f>IF(U31=1,0,IF(U31=0,1,""))</f>
        <v/>
      </c>
      <c r="P35" s="94"/>
      <c r="Q35" s="92"/>
      <c r="R35" s="18" t="str">
        <f>IF(U33=1,0,IF(U33=0,1,""))</f>
        <v/>
      </c>
      <c r="S35" s="94"/>
      <c r="T35" s="98"/>
      <c r="U35" s="98"/>
      <c r="V35" s="99"/>
      <c r="W35" s="101"/>
      <c r="X35" s="108">
        <f>X34-Z34</f>
        <v>0</v>
      </c>
      <c r="Y35" s="108"/>
      <c r="Z35" s="108"/>
      <c r="AA35" s="103"/>
      <c r="AB35" s="105"/>
      <c r="AC35" s="107"/>
      <c r="AD35" s="142"/>
      <c r="AE35" s="123" t="str">
        <f>IF(W34=AE23,F35,"")</f>
        <v/>
      </c>
      <c r="AF35" s="124"/>
      <c r="AG35" s="125"/>
      <c r="AH35" s="123" t="str">
        <f>IF(W34=AH23,I35,"")</f>
        <v/>
      </c>
      <c r="AI35" s="124"/>
      <c r="AJ35" s="125"/>
      <c r="AK35" s="123" t="str">
        <f>IF(W34=AK23,L35,"")</f>
        <v/>
      </c>
      <c r="AL35" s="124"/>
      <c r="AM35" s="125"/>
      <c r="AN35" s="123" t="str">
        <f>IF(W34=AN23,O35,"")</f>
        <v/>
      </c>
      <c r="AO35" s="124"/>
      <c r="AP35" s="125"/>
      <c r="AQ35" s="123" t="str">
        <f>IF(W34=AQ23,R35,"")</f>
        <v/>
      </c>
      <c r="AR35" s="124"/>
      <c r="AS35" s="125"/>
      <c r="AT35" s="143"/>
      <c r="AU35" s="144"/>
      <c r="AV35" s="145"/>
      <c r="AW35" s="146"/>
      <c r="AX35" s="84"/>
      <c r="AY35" s="84"/>
      <c r="AZ35" s="85"/>
      <c r="BA35" s="86"/>
      <c r="BB35" s="88"/>
      <c r="BC35" s="90"/>
      <c r="BD35" s="92"/>
      <c r="BE35" s="18" t="str">
        <f>IF(BT25=1,0,IF(BT25=0,1,""))</f>
        <v/>
      </c>
      <c r="BF35" s="94"/>
      <c r="BG35" s="92"/>
      <c r="BH35" s="18" t="str">
        <f>IF(BT27=1,0,IF(BT27=0,1,""))</f>
        <v/>
      </c>
      <c r="BI35" s="94"/>
      <c r="BJ35" s="92"/>
      <c r="BK35" s="18" t="str">
        <f>IF(BT29=1,0,IF(BT29=0,1,""))</f>
        <v/>
      </c>
      <c r="BL35" s="94"/>
      <c r="BM35" s="92"/>
      <c r="BN35" s="18" t="str">
        <f>IF(BT31=1,0,IF(BT31=0,1,""))</f>
        <v/>
      </c>
      <c r="BO35" s="94"/>
      <c r="BP35" s="92"/>
      <c r="BQ35" s="18" t="str">
        <f>IF(BT33=1,0,IF(BT33=0,1,""))</f>
        <v/>
      </c>
      <c r="BR35" s="94"/>
      <c r="BS35" s="98"/>
      <c r="BT35" s="98"/>
      <c r="BU35" s="99"/>
      <c r="BV35" s="101"/>
      <c r="BW35" s="108">
        <f>BW34-BY34</f>
        <v>0</v>
      </c>
      <c r="BX35" s="108"/>
      <c r="BY35" s="108"/>
      <c r="BZ35" s="103"/>
      <c r="CA35" s="105"/>
      <c r="CB35" s="135"/>
      <c r="CC35" s="110"/>
      <c r="CD35" s="117" t="str">
        <f>IF(BV34=CD23,BE35,"")</f>
        <v/>
      </c>
      <c r="CE35" s="118"/>
      <c r="CF35" s="119"/>
      <c r="CG35" s="117" t="str">
        <f>IF(BV34=CG23,BH35,"")</f>
        <v/>
      </c>
      <c r="CH35" s="118"/>
      <c r="CI35" s="119"/>
      <c r="CJ35" s="117" t="str">
        <f>IF(BV34=CJ23,BK35,"")</f>
        <v/>
      </c>
      <c r="CK35" s="118"/>
      <c r="CL35" s="119"/>
      <c r="CM35" s="117" t="str">
        <f>IF(BV34=CM23,BN35,"")</f>
        <v/>
      </c>
      <c r="CN35" s="118"/>
      <c r="CO35" s="119"/>
      <c r="CP35" s="117" t="str">
        <f>IF(BV34=CP23,BQ35,"")</f>
        <v/>
      </c>
      <c r="CQ35" s="118"/>
      <c r="CR35" s="119"/>
      <c r="CS35" s="114"/>
      <c r="CT35" s="115"/>
      <c r="CU35" s="116"/>
      <c r="CV35" s="126"/>
      <c r="CW35" s="80"/>
      <c r="CX35" s="80"/>
      <c r="CY35" s="82"/>
      <c r="CZ35" s="83"/>
    </row>
    <row r="36" spans="3:104" s="7" customFormat="1" ht="18" customHeight="1" thickTop="1" x14ac:dyDescent="0.2">
      <c r="C36" s="170" t="s">
        <v>15</v>
      </c>
      <c r="D36" s="173" t="s">
        <v>4</v>
      </c>
      <c r="E36" s="136" t="str">
        <f>D38</f>
        <v>Фефилова Н.</v>
      </c>
      <c r="F36" s="137"/>
      <c r="G36" s="138"/>
      <c r="H36" s="136" t="str">
        <f>D40</f>
        <v>Новиков Ю</v>
      </c>
      <c r="I36" s="137"/>
      <c r="J36" s="138"/>
      <c r="K36" s="136" t="str">
        <f>D42</f>
        <v>Варламов Д.</v>
      </c>
      <c r="L36" s="137"/>
      <c r="M36" s="138"/>
      <c r="N36" s="136" t="str">
        <f>D44</f>
        <v>Борискина А.</v>
      </c>
      <c r="O36" s="137"/>
      <c r="P36" s="138"/>
      <c r="Q36" s="136" t="str">
        <f>D46</f>
        <v>Гарифуллин</v>
      </c>
      <c r="R36" s="137"/>
      <c r="S36" s="138"/>
      <c r="T36" s="136">
        <f>D48</f>
        <v>0</v>
      </c>
      <c r="U36" s="137"/>
      <c r="V36" s="138"/>
      <c r="W36" s="158" t="s">
        <v>10</v>
      </c>
      <c r="X36" s="159" t="s">
        <v>2</v>
      </c>
      <c r="Y36" s="160"/>
      <c r="Z36" s="161"/>
      <c r="AA36" s="158" t="s">
        <v>11</v>
      </c>
      <c r="AB36" s="162" t="s">
        <v>9</v>
      </c>
      <c r="AC36" s="172" t="s">
        <v>8</v>
      </c>
      <c r="AD36" s="24"/>
      <c r="AE36" s="110">
        <v>1</v>
      </c>
      <c r="AF36" s="110"/>
      <c r="AG36" s="110"/>
      <c r="AH36" s="110">
        <v>2</v>
      </c>
      <c r="AI36" s="110"/>
      <c r="AJ36" s="110"/>
      <c r="AK36" s="110">
        <v>3</v>
      </c>
      <c r="AL36" s="110"/>
      <c r="AM36" s="110"/>
      <c r="AN36" s="110">
        <v>4</v>
      </c>
      <c r="AO36" s="110"/>
      <c r="AP36" s="110"/>
      <c r="AQ36" s="110">
        <v>5</v>
      </c>
      <c r="AR36" s="110"/>
      <c r="AS36" s="110"/>
      <c r="AT36" s="110">
        <v>6</v>
      </c>
      <c r="AU36" s="110"/>
      <c r="AV36" s="110"/>
      <c r="AW36" s="169" t="s">
        <v>7</v>
      </c>
      <c r="AX36" s="110" t="s">
        <v>2</v>
      </c>
      <c r="AY36" s="110"/>
      <c r="AZ36" s="110"/>
      <c r="BA36" s="110"/>
      <c r="BB36" s="170" t="s">
        <v>16</v>
      </c>
      <c r="BC36" s="173" t="s">
        <v>4</v>
      </c>
      <c r="BD36" s="136" t="str">
        <f>BC38</f>
        <v>Кутявин Н.</v>
      </c>
      <c r="BE36" s="137"/>
      <c r="BF36" s="138"/>
      <c r="BG36" s="136" t="str">
        <f>BC40</f>
        <v>Хохряков В.</v>
      </c>
      <c r="BH36" s="137"/>
      <c r="BI36" s="138"/>
      <c r="BJ36" s="136" t="str">
        <f>BC42</f>
        <v>Шарыгин А.</v>
      </c>
      <c r="BK36" s="137"/>
      <c r="BL36" s="138"/>
      <c r="BM36" s="136" t="str">
        <f>BC44</f>
        <v>Суслопарова Л.</v>
      </c>
      <c r="BN36" s="137"/>
      <c r="BO36" s="138"/>
      <c r="BP36" s="136" t="str">
        <f>BC46</f>
        <v>Ситников А.</v>
      </c>
      <c r="BQ36" s="137"/>
      <c r="BR36" s="138"/>
      <c r="BS36" s="136">
        <f>BC48</f>
        <v>0</v>
      </c>
      <c r="BT36" s="137"/>
      <c r="BU36" s="138"/>
      <c r="BV36" s="158" t="s">
        <v>10</v>
      </c>
      <c r="BW36" s="159" t="s">
        <v>2</v>
      </c>
      <c r="BX36" s="160"/>
      <c r="BY36" s="161"/>
      <c r="BZ36" s="158" t="s">
        <v>11</v>
      </c>
      <c r="CA36" s="162" t="s">
        <v>9</v>
      </c>
      <c r="CB36" s="164" t="s">
        <v>8</v>
      </c>
      <c r="CC36" s="2"/>
      <c r="CD36" s="168">
        <v>1</v>
      </c>
      <c r="CE36" s="168"/>
      <c r="CF36" s="168"/>
      <c r="CG36" s="168">
        <v>2</v>
      </c>
      <c r="CH36" s="168"/>
      <c r="CI36" s="168"/>
      <c r="CJ36" s="168">
        <v>3</v>
      </c>
      <c r="CK36" s="168"/>
      <c r="CL36" s="168"/>
      <c r="CM36" s="168">
        <v>4</v>
      </c>
      <c r="CN36" s="168"/>
      <c r="CO36" s="168"/>
      <c r="CP36" s="168">
        <v>5</v>
      </c>
      <c r="CQ36" s="168"/>
      <c r="CR36" s="168"/>
      <c r="CS36" s="168">
        <v>6</v>
      </c>
      <c r="CT36" s="168"/>
      <c r="CU36" s="168"/>
      <c r="CV36" s="166" t="s">
        <v>7</v>
      </c>
      <c r="CW36" s="168" t="s">
        <v>2</v>
      </c>
      <c r="CX36" s="168"/>
      <c r="CY36" s="168"/>
      <c r="CZ36" s="168"/>
    </row>
    <row r="37" spans="3:104" s="7" customFormat="1" ht="18" customHeight="1" thickBot="1" x14ac:dyDescent="0.25">
      <c r="C37" s="171"/>
      <c r="D37" s="174"/>
      <c r="E37" s="139"/>
      <c r="F37" s="140"/>
      <c r="G37" s="141"/>
      <c r="H37" s="139"/>
      <c r="I37" s="140"/>
      <c r="J37" s="141"/>
      <c r="K37" s="139"/>
      <c r="L37" s="140"/>
      <c r="M37" s="141"/>
      <c r="N37" s="139"/>
      <c r="O37" s="140"/>
      <c r="P37" s="141"/>
      <c r="Q37" s="139"/>
      <c r="R37" s="140"/>
      <c r="S37" s="141"/>
      <c r="T37" s="139"/>
      <c r="U37" s="140"/>
      <c r="V37" s="141"/>
      <c r="W37" s="158"/>
      <c r="X37" s="22" t="s">
        <v>3</v>
      </c>
      <c r="Y37" s="22"/>
      <c r="Z37" s="22" t="s">
        <v>6</v>
      </c>
      <c r="AA37" s="158"/>
      <c r="AB37" s="163"/>
      <c r="AC37" s="165"/>
      <c r="AD37" s="3"/>
      <c r="AE37" s="168">
        <f>W38</f>
        <v>3</v>
      </c>
      <c r="AF37" s="168"/>
      <c r="AG37" s="168"/>
      <c r="AH37" s="168">
        <f>W40</f>
        <v>4</v>
      </c>
      <c r="AI37" s="168"/>
      <c r="AJ37" s="168"/>
      <c r="AK37" s="155">
        <f>W42</f>
        <v>1</v>
      </c>
      <c r="AL37" s="156"/>
      <c r="AM37" s="157"/>
      <c r="AN37" s="155">
        <f>W44</f>
        <v>1</v>
      </c>
      <c r="AO37" s="156"/>
      <c r="AP37" s="157"/>
      <c r="AQ37" s="155">
        <f>W46</f>
        <v>1</v>
      </c>
      <c r="AR37" s="156"/>
      <c r="AS37" s="157"/>
      <c r="AT37" s="155">
        <f>W48</f>
        <v>0</v>
      </c>
      <c r="AU37" s="156"/>
      <c r="AV37" s="157"/>
      <c r="AW37" s="167"/>
      <c r="AX37" s="10" t="s">
        <v>3</v>
      </c>
      <c r="AY37" s="10"/>
      <c r="AZ37" s="11" t="s">
        <v>6</v>
      </c>
      <c r="BA37" s="23" t="s">
        <v>5</v>
      </c>
      <c r="BB37" s="171"/>
      <c r="BC37" s="174"/>
      <c r="BD37" s="139"/>
      <c r="BE37" s="140"/>
      <c r="BF37" s="141"/>
      <c r="BG37" s="139"/>
      <c r="BH37" s="140"/>
      <c r="BI37" s="141"/>
      <c r="BJ37" s="139"/>
      <c r="BK37" s="140"/>
      <c r="BL37" s="141"/>
      <c r="BM37" s="139"/>
      <c r="BN37" s="140"/>
      <c r="BO37" s="141"/>
      <c r="BP37" s="139"/>
      <c r="BQ37" s="140"/>
      <c r="BR37" s="141"/>
      <c r="BS37" s="139"/>
      <c r="BT37" s="140"/>
      <c r="BU37" s="141"/>
      <c r="BV37" s="158"/>
      <c r="BW37" s="22" t="s">
        <v>3</v>
      </c>
      <c r="BX37" s="22"/>
      <c r="BY37" s="22" t="s">
        <v>6</v>
      </c>
      <c r="BZ37" s="158"/>
      <c r="CA37" s="163"/>
      <c r="CB37" s="165"/>
      <c r="CC37" s="3"/>
      <c r="CD37" s="168">
        <f>BV38</f>
        <v>3</v>
      </c>
      <c r="CE37" s="168"/>
      <c r="CF37" s="168"/>
      <c r="CG37" s="168">
        <f>BV40</f>
        <v>4</v>
      </c>
      <c r="CH37" s="168"/>
      <c r="CI37" s="168"/>
      <c r="CJ37" s="155">
        <f>BV42</f>
        <v>2</v>
      </c>
      <c r="CK37" s="156"/>
      <c r="CL37" s="157"/>
      <c r="CM37" s="155">
        <f>BV44</f>
        <v>1</v>
      </c>
      <c r="CN37" s="156"/>
      <c r="CO37" s="157"/>
      <c r="CP37" s="155">
        <f>BV46</f>
        <v>0</v>
      </c>
      <c r="CQ37" s="156"/>
      <c r="CR37" s="157"/>
      <c r="CS37" s="155">
        <f>BV48</f>
        <v>0</v>
      </c>
      <c r="CT37" s="156"/>
      <c r="CU37" s="157"/>
      <c r="CV37" s="167"/>
      <c r="CW37" s="10" t="s">
        <v>3</v>
      </c>
      <c r="CX37" s="10"/>
      <c r="CY37" s="11" t="s">
        <v>6</v>
      </c>
      <c r="CZ37" s="23" t="s">
        <v>5</v>
      </c>
    </row>
    <row r="38" spans="3:104" s="7" customFormat="1" ht="13.5" customHeight="1" x14ac:dyDescent="0.2">
      <c r="C38" s="148">
        <v>1</v>
      </c>
      <c r="D38" s="89" t="s">
        <v>52</v>
      </c>
      <c r="E38" s="96" t="str">
        <f>D38</f>
        <v>Фефилова Н.</v>
      </c>
      <c r="F38" s="96"/>
      <c r="G38" s="97"/>
      <c r="H38" s="127">
        <v>0</v>
      </c>
      <c r="I38" s="19"/>
      <c r="J38" s="129">
        <v>3</v>
      </c>
      <c r="K38" s="127">
        <v>3</v>
      </c>
      <c r="L38" s="19"/>
      <c r="M38" s="129">
        <v>0</v>
      </c>
      <c r="N38" s="127">
        <v>3</v>
      </c>
      <c r="O38" s="19"/>
      <c r="P38" s="129">
        <v>1</v>
      </c>
      <c r="Q38" s="127">
        <v>3</v>
      </c>
      <c r="R38" s="19"/>
      <c r="S38" s="129">
        <v>0</v>
      </c>
      <c r="T38" s="127"/>
      <c r="U38" s="19"/>
      <c r="V38" s="129"/>
      <c r="W38" s="131">
        <f>IF(ISBLANK(#REF!),"",SUM(I39,L39,O39,R39,U39))</f>
        <v>3</v>
      </c>
      <c r="X38" s="21">
        <f>SUM(H38,K38,N38,Q38,T38)</f>
        <v>9</v>
      </c>
      <c r="Y38" s="21" t="s">
        <v>0</v>
      </c>
      <c r="Z38" s="21">
        <f>SUM(J38,M38,P38,S38,V38)</f>
        <v>4</v>
      </c>
      <c r="AA38" s="102" t="str">
        <f>IF(AND(X38=0,Z38=0),"",IF((SUM(I38,L38,O38,R38,U38)=0),"",AVERAGE(I38,L38,O38,R38,U38)))</f>
        <v/>
      </c>
      <c r="AB38" s="104">
        <f>IF(ISBLANK(#REF!),"",RANK(AC38,AC38:AC49))</f>
        <v>2</v>
      </c>
      <c r="AC38" s="106">
        <f>IF(ISBLANK(#REF!),0,W38*100000000000000+(X39+500)*1000000000000+AW38*1000000000+(BA38+500)*1000000+X38*10000+100-C38*10)</f>
        <v>805000500090090</v>
      </c>
      <c r="AD38" s="109" t="str">
        <f>IF(ISBLANK(D38),"",D38)</f>
        <v>Фефилова Н.</v>
      </c>
      <c r="AE38" s="111">
        <v>1</v>
      </c>
      <c r="AF38" s="112"/>
      <c r="AG38" s="113"/>
      <c r="AH38" s="13" t="str">
        <f>IF(W38=AH37,H38,"")</f>
        <v/>
      </c>
      <c r="AI38" s="12"/>
      <c r="AJ38" s="14" t="str">
        <f>IF(W38=AH37,J38,"")</f>
        <v/>
      </c>
      <c r="AK38" s="13" t="str">
        <f>IF(W38=AK37,K38,"")</f>
        <v/>
      </c>
      <c r="AL38" s="12"/>
      <c r="AM38" s="14" t="str">
        <f>IF(W38=AK37,M38,"")</f>
        <v/>
      </c>
      <c r="AN38" s="13" t="str">
        <f>IF(W38=AN37,N38,"")</f>
        <v/>
      </c>
      <c r="AO38" s="12"/>
      <c r="AP38" s="14" t="str">
        <f>IF(W38=AN37,P38,"")</f>
        <v/>
      </c>
      <c r="AQ38" s="13" t="str">
        <f>IF(W38=AQ37,Q38,"")</f>
        <v/>
      </c>
      <c r="AR38" s="12"/>
      <c r="AS38" s="14" t="str">
        <f>IF(W38=AQ37,S38,"")</f>
        <v/>
      </c>
      <c r="AT38" s="13" t="str">
        <f>IF(W38=AT37,T38,"")</f>
        <v/>
      </c>
      <c r="AU38" s="12"/>
      <c r="AV38" s="14" t="str">
        <f>IF(W38=AT37,V38,"")</f>
        <v/>
      </c>
      <c r="AW38" s="126">
        <f>SUM(AE39:AV39)</f>
        <v>0</v>
      </c>
      <c r="AX38" s="79">
        <f>SUM(AH38,AK38,AN38,AQ38,AT38)</f>
        <v>0</v>
      </c>
      <c r="AY38" s="79" t="s">
        <v>0</v>
      </c>
      <c r="AZ38" s="81">
        <f>SUM(AJ38,AM38,AP38,AS38,AV38)</f>
        <v>0</v>
      </c>
      <c r="BA38" s="83">
        <f>AX38-AZ38</f>
        <v>0</v>
      </c>
      <c r="BB38" s="148">
        <v>1</v>
      </c>
      <c r="BC38" s="89" t="s">
        <v>100</v>
      </c>
      <c r="BD38" s="96" t="str">
        <f>BC38</f>
        <v>Кутявин Н.</v>
      </c>
      <c r="BE38" s="96"/>
      <c r="BF38" s="97"/>
      <c r="BG38" s="127">
        <v>1</v>
      </c>
      <c r="BH38" s="19"/>
      <c r="BI38" s="129">
        <v>3</v>
      </c>
      <c r="BJ38" s="127">
        <v>3</v>
      </c>
      <c r="BK38" s="19"/>
      <c r="BL38" s="129">
        <v>0</v>
      </c>
      <c r="BM38" s="127">
        <v>3</v>
      </c>
      <c r="BN38" s="19"/>
      <c r="BO38" s="129">
        <v>0</v>
      </c>
      <c r="BP38" s="127">
        <v>3</v>
      </c>
      <c r="BQ38" s="19"/>
      <c r="BR38" s="129">
        <v>0</v>
      </c>
      <c r="BS38" s="127"/>
      <c r="BT38" s="19"/>
      <c r="BU38" s="129"/>
      <c r="BV38" s="131">
        <f>IF(ISBLANK(#REF!),"",SUM(BH39,BK39,BN39,BQ39,BT39))</f>
        <v>3</v>
      </c>
      <c r="BW38" s="21">
        <f>SUM(BG38,BJ38,BM38,BP38,BS38)</f>
        <v>10</v>
      </c>
      <c r="BX38" s="21" t="s">
        <v>0</v>
      </c>
      <c r="BY38" s="21">
        <f>SUM(BI38,BL38,BO38,BR38,BU38)</f>
        <v>3</v>
      </c>
      <c r="BZ38" s="102" t="str">
        <f>IF(AND(BW38=0,BY38=0),"",IF((SUM(BH38,BK38,BN38,BQ38,BT38)=0),"",AVERAGE(BH38,BK38,BN38,BQ38,BT38)))</f>
        <v/>
      </c>
      <c r="CA38" s="104">
        <f>IF(ISBLANK(#REF!),"",RANK(CB38,CB38:CB49))</f>
        <v>2</v>
      </c>
      <c r="CB38" s="106">
        <f>IF(ISBLANK(#REF!),0,BV38*100000000000000+(BW39+500)*1000000000000+CV38*1000000000+(CZ38+500)*1000000+BW38*10000+100-BB38*10)</f>
        <v>807000500100090</v>
      </c>
      <c r="CC38" s="109" t="str">
        <f>IF(ISBLANK(BC38),"",BC38)</f>
        <v>Кутявин Н.</v>
      </c>
      <c r="CD38" s="111">
        <v>1</v>
      </c>
      <c r="CE38" s="112"/>
      <c r="CF38" s="113"/>
      <c r="CG38" s="13" t="str">
        <f>IF(BV38=CG37,BG38,"")</f>
        <v/>
      </c>
      <c r="CH38" s="12"/>
      <c r="CI38" s="14" t="str">
        <f>IF(BV38=CG37,BI38,"")</f>
        <v/>
      </c>
      <c r="CJ38" s="13" t="str">
        <f>IF(BV38=CJ37,BJ38,"")</f>
        <v/>
      </c>
      <c r="CK38" s="12"/>
      <c r="CL38" s="14" t="str">
        <f>IF(BV38=CJ37,BL38,"")</f>
        <v/>
      </c>
      <c r="CM38" s="13" t="str">
        <f>IF(BV38=CM37,BM38,"")</f>
        <v/>
      </c>
      <c r="CN38" s="12"/>
      <c r="CO38" s="14" t="str">
        <f>IF(BV38=CM37,BO38,"")</f>
        <v/>
      </c>
      <c r="CP38" s="13" t="str">
        <f>IF(BV38=CP37,BP38,"")</f>
        <v/>
      </c>
      <c r="CQ38" s="12"/>
      <c r="CR38" s="14" t="str">
        <f>IF(BV38=CP37,BR38,"")</f>
        <v/>
      </c>
      <c r="CS38" s="13" t="str">
        <f>IF(BV38=CS37,BS38,"")</f>
        <v/>
      </c>
      <c r="CT38" s="12"/>
      <c r="CU38" s="14" t="str">
        <f>IF(BV38=CS37,BU38,"")</f>
        <v/>
      </c>
      <c r="CV38" s="126">
        <f>SUM(CD39:CU39)</f>
        <v>0</v>
      </c>
      <c r="CW38" s="79">
        <f>SUM(CG38,CJ38,CM38,CP38,CS38)</f>
        <v>0</v>
      </c>
      <c r="CX38" s="79" t="s">
        <v>0</v>
      </c>
      <c r="CY38" s="81">
        <f>SUM(CI38,CL38,CO38,CR38,CU38)</f>
        <v>0</v>
      </c>
      <c r="CZ38" s="83">
        <f>CW38-CY38</f>
        <v>0</v>
      </c>
    </row>
    <row r="39" spans="3:104" s="7" customFormat="1" ht="13.5" customHeight="1" thickBot="1" x14ac:dyDescent="0.25">
      <c r="C39" s="149"/>
      <c r="D39" s="150"/>
      <c r="E39" s="137"/>
      <c r="F39" s="137"/>
      <c r="G39" s="138"/>
      <c r="H39" s="128"/>
      <c r="I39" s="17">
        <f>IF(OR(ISBLANK(H38),ISBLANK(J38)),"",IF(H38&gt;J38,1,0))</f>
        <v>0</v>
      </c>
      <c r="J39" s="130"/>
      <c r="K39" s="128"/>
      <c r="L39" s="17">
        <f>IF(OR(ISBLANK(K38),ISBLANK(M38)),"",IF(K38&gt;M38,1,0))</f>
        <v>1</v>
      </c>
      <c r="M39" s="130"/>
      <c r="N39" s="128"/>
      <c r="O39" s="17">
        <f>IF(OR(ISBLANK(N38),ISBLANK(P38)),"",IF(N38&gt;P38,1,0))</f>
        <v>1</v>
      </c>
      <c r="P39" s="130"/>
      <c r="Q39" s="128"/>
      <c r="R39" s="17">
        <f>IF(OR(ISBLANK(Q38),ISBLANK(S38)),"",IF(Q38&gt;S38,1,0))</f>
        <v>1</v>
      </c>
      <c r="S39" s="130"/>
      <c r="T39" s="128"/>
      <c r="U39" s="17" t="str">
        <f>IF(OR(ISBLANK(T38),ISBLANK(V38)),"",IF(T38&gt;V38,1,0))</f>
        <v/>
      </c>
      <c r="V39" s="130"/>
      <c r="W39" s="132"/>
      <c r="X39" s="147">
        <f>X38-Z38</f>
        <v>5</v>
      </c>
      <c r="Y39" s="147"/>
      <c r="Z39" s="147"/>
      <c r="AA39" s="133"/>
      <c r="AB39" s="134"/>
      <c r="AC39" s="135"/>
      <c r="AD39" s="110"/>
      <c r="AE39" s="114"/>
      <c r="AF39" s="115"/>
      <c r="AG39" s="154"/>
      <c r="AH39" s="117" t="str">
        <f>IF(W38=AH37,I39,"")</f>
        <v/>
      </c>
      <c r="AI39" s="118"/>
      <c r="AJ39" s="119"/>
      <c r="AK39" s="117" t="str">
        <f>IF(W38=AK37,L39,"")</f>
        <v/>
      </c>
      <c r="AL39" s="118"/>
      <c r="AM39" s="119"/>
      <c r="AN39" s="117" t="str">
        <f>IF(W38=AN37,O39,"")</f>
        <v/>
      </c>
      <c r="AO39" s="118"/>
      <c r="AP39" s="119"/>
      <c r="AQ39" s="117" t="str">
        <f>IF(W38=AQ37,R39,"")</f>
        <v/>
      </c>
      <c r="AR39" s="118"/>
      <c r="AS39" s="119"/>
      <c r="AT39" s="117" t="str">
        <f>IF(W38=AT37,U39,"")</f>
        <v/>
      </c>
      <c r="AU39" s="118"/>
      <c r="AV39" s="119"/>
      <c r="AW39" s="126"/>
      <c r="AX39" s="80"/>
      <c r="AY39" s="80"/>
      <c r="AZ39" s="82"/>
      <c r="BA39" s="83"/>
      <c r="BB39" s="149"/>
      <c r="BC39" s="150"/>
      <c r="BD39" s="137"/>
      <c r="BE39" s="137"/>
      <c r="BF39" s="138"/>
      <c r="BG39" s="128"/>
      <c r="BH39" s="17">
        <f>IF(OR(ISBLANK(BG38),ISBLANK(BI38)),"",IF(BG38&gt;BI38,1,0))</f>
        <v>0</v>
      </c>
      <c r="BI39" s="130"/>
      <c r="BJ39" s="128"/>
      <c r="BK39" s="17">
        <f>IF(OR(ISBLANK(BJ38),ISBLANK(BL38)),"",IF(BJ38&gt;BL38,1,0))</f>
        <v>1</v>
      </c>
      <c r="BL39" s="130"/>
      <c r="BM39" s="128"/>
      <c r="BN39" s="17">
        <f>IF(OR(ISBLANK(BM38),ISBLANK(BO38)),"",IF(BM38&gt;BO38,1,0))</f>
        <v>1</v>
      </c>
      <c r="BO39" s="130"/>
      <c r="BP39" s="128"/>
      <c r="BQ39" s="17">
        <f>IF(OR(ISBLANK(BP38),ISBLANK(BR38)),"",IF(BP38&gt;BR38,1,0))</f>
        <v>1</v>
      </c>
      <c r="BR39" s="130"/>
      <c r="BS39" s="128"/>
      <c r="BT39" s="17" t="str">
        <f>IF(OR(ISBLANK(BS38),ISBLANK(BU38)),"",IF(BS38&gt;BU38,1,0))</f>
        <v/>
      </c>
      <c r="BU39" s="130"/>
      <c r="BV39" s="132"/>
      <c r="BW39" s="147">
        <f>BW38-BY38</f>
        <v>7</v>
      </c>
      <c r="BX39" s="147"/>
      <c r="BY39" s="147"/>
      <c r="BZ39" s="133"/>
      <c r="CA39" s="134"/>
      <c r="CB39" s="135"/>
      <c r="CC39" s="110"/>
      <c r="CD39" s="114"/>
      <c r="CE39" s="115"/>
      <c r="CF39" s="154"/>
      <c r="CG39" s="117" t="str">
        <f>IF(BV38=CG37,BH39,"")</f>
        <v/>
      </c>
      <c r="CH39" s="118"/>
      <c r="CI39" s="119"/>
      <c r="CJ39" s="117" t="str">
        <f>IF(BV38=CJ37,BK39,"")</f>
        <v/>
      </c>
      <c r="CK39" s="118"/>
      <c r="CL39" s="119"/>
      <c r="CM39" s="117" t="str">
        <f>IF(BV38=CM37,BN39,"")</f>
        <v/>
      </c>
      <c r="CN39" s="118"/>
      <c r="CO39" s="119"/>
      <c r="CP39" s="117" t="str">
        <f>IF(BV38=CP37,BQ39,"")</f>
        <v/>
      </c>
      <c r="CQ39" s="118"/>
      <c r="CR39" s="119"/>
      <c r="CS39" s="117" t="str">
        <f>IF(BV38=CS37,BT39,"")</f>
        <v/>
      </c>
      <c r="CT39" s="118"/>
      <c r="CU39" s="119"/>
      <c r="CV39" s="126"/>
      <c r="CW39" s="80"/>
      <c r="CX39" s="80"/>
      <c r="CY39" s="82"/>
      <c r="CZ39" s="83"/>
    </row>
    <row r="40" spans="3:104" s="7" customFormat="1" ht="13.5" customHeight="1" x14ac:dyDescent="0.2">
      <c r="C40" s="87">
        <v>2</v>
      </c>
      <c r="D40" s="89" t="s">
        <v>60</v>
      </c>
      <c r="E40" s="91">
        <f>IF(ISBLANK(J38),"",J38)</f>
        <v>3</v>
      </c>
      <c r="F40" s="20"/>
      <c r="G40" s="93">
        <f>IF(ISBLANK(H38),"",H38)</f>
        <v>0</v>
      </c>
      <c r="H40" s="96" t="str">
        <f>D40</f>
        <v>Новиков Ю</v>
      </c>
      <c r="I40" s="96"/>
      <c r="J40" s="97"/>
      <c r="K40" s="127">
        <v>3</v>
      </c>
      <c r="L40" s="20"/>
      <c r="M40" s="129">
        <v>0</v>
      </c>
      <c r="N40" s="127">
        <v>3</v>
      </c>
      <c r="O40" s="20"/>
      <c r="P40" s="129">
        <v>0</v>
      </c>
      <c r="Q40" s="127">
        <v>3</v>
      </c>
      <c r="R40" s="20"/>
      <c r="S40" s="129">
        <v>0</v>
      </c>
      <c r="T40" s="127"/>
      <c r="U40" s="20"/>
      <c r="V40" s="129"/>
      <c r="W40" s="100">
        <f>IF(ISBLANK(#REF!),"",SUM(F41,L41,O41,R41,U41))</f>
        <v>4</v>
      </c>
      <c r="X40" s="21">
        <f>SUM(E40,K40,N40,Q40,T40)</f>
        <v>12</v>
      </c>
      <c r="Y40" s="21" t="s">
        <v>0</v>
      </c>
      <c r="Z40" s="21">
        <f>SUM(G40,M40,P40,S40,V40)</f>
        <v>0</v>
      </c>
      <c r="AA40" s="102" t="str">
        <f>IF(AND(X40=0,Z40=0),"",IF((SUM(F40,L40,O40,R40,U40)=0),"",AVERAGE(F40,L40,O40,R40,U40)))</f>
        <v/>
      </c>
      <c r="AB40" s="104">
        <f>IF(ISBLANK(#REF!),"",RANK(AC40,AC38:AC49))</f>
        <v>1</v>
      </c>
      <c r="AC40" s="106">
        <f>IF(ISBLANK(#REF!),0,W40*100000000000000+(X41+500)*1000000000000+AW40*1000000000+(BA40+500)*1000000+X40*10000+100-C40*10)</f>
        <v>912000500120080</v>
      </c>
      <c r="AD40" s="109" t="str">
        <f>IF(ISBLANK(D40),"",D40)</f>
        <v>Новиков Ю</v>
      </c>
      <c r="AE40" s="13" t="str">
        <f>IF(W40=AE37,E40,"")</f>
        <v/>
      </c>
      <c r="AF40" s="12"/>
      <c r="AG40" s="14" t="str">
        <f>IF(W40=AE37,G40,"")</f>
        <v/>
      </c>
      <c r="AH40" s="112">
        <v>2</v>
      </c>
      <c r="AI40" s="112"/>
      <c r="AJ40" s="113"/>
      <c r="AK40" s="13" t="str">
        <f>IF(W40=AK37,K40,"")</f>
        <v/>
      </c>
      <c r="AL40" s="12"/>
      <c r="AM40" s="14" t="str">
        <f>IF(W40=AK37,M40,"")</f>
        <v/>
      </c>
      <c r="AN40" s="13" t="str">
        <f>IF(W40=AN37,N40,"")</f>
        <v/>
      </c>
      <c r="AO40" s="12"/>
      <c r="AP40" s="14" t="str">
        <f>IF(W40=AN37,P40,"")</f>
        <v/>
      </c>
      <c r="AQ40" s="13" t="str">
        <f>IF(W40=AQ37,Q40,"")</f>
        <v/>
      </c>
      <c r="AR40" s="12"/>
      <c r="AS40" s="14" t="str">
        <f>IF(W40=AQ37,S40,"")</f>
        <v/>
      </c>
      <c r="AT40" s="13" t="str">
        <f>IF(W40=AT37,T40,"")</f>
        <v/>
      </c>
      <c r="AU40" s="12"/>
      <c r="AV40" s="14" t="str">
        <f>IF(W40=AT37,V40,"")</f>
        <v/>
      </c>
      <c r="AW40" s="126">
        <f>SUM(AE41:AV41)</f>
        <v>0</v>
      </c>
      <c r="AX40" s="79">
        <f>SUM(AE40,AK40,AN40,AQ40,AT40)</f>
        <v>0</v>
      </c>
      <c r="AY40" s="79" t="s">
        <v>0</v>
      </c>
      <c r="AZ40" s="81">
        <f>SUM(AG40,AM40,AP40,AS40,AV40)</f>
        <v>0</v>
      </c>
      <c r="BA40" s="83">
        <f>AX40-AZ40</f>
        <v>0</v>
      </c>
      <c r="BB40" s="87">
        <v>2</v>
      </c>
      <c r="BC40" s="89" t="s">
        <v>63</v>
      </c>
      <c r="BD40" s="91">
        <f>IF(ISBLANK(BI38),"",BI38)</f>
        <v>3</v>
      </c>
      <c r="BE40" s="20"/>
      <c r="BF40" s="93">
        <f>IF(ISBLANK(BG38),"",BG38)</f>
        <v>1</v>
      </c>
      <c r="BG40" s="96" t="str">
        <f>BC40</f>
        <v>Хохряков В.</v>
      </c>
      <c r="BH40" s="96"/>
      <c r="BI40" s="97"/>
      <c r="BJ40" s="127">
        <v>3</v>
      </c>
      <c r="BK40" s="20"/>
      <c r="BL40" s="129">
        <v>0</v>
      </c>
      <c r="BM40" s="127">
        <v>3</v>
      </c>
      <c r="BN40" s="20"/>
      <c r="BO40" s="129">
        <v>0</v>
      </c>
      <c r="BP40" s="127">
        <v>3</v>
      </c>
      <c r="BQ40" s="20"/>
      <c r="BR40" s="129">
        <v>0</v>
      </c>
      <c r="BS40" s="127"/>
      <c r="BT40" s="20"/>
      <c r="BU40" s="129"/>
      <c r="BV40" s="100">
        <f>IF(ISBLANK(#REF!),"",SUM(BE41,BK41,BN41,BQ41,BT41))</f>
        <v>4</v>
      </c>
      <c r="BW40" s="21">
        <f>SUM(BD40,BJ40,BM40,BP40,BS40)</f>
        <v>12</v>
      </c>
      <c r="BX40" s="21" t="s">
        <v>0</v>
      </c>
      <c r="BY40" s="21">
        <f>SUM(BF40,BL40,BO40,BR40,BU40)</f>
        <v>1</v>
      </c>
      <c r="BZ40" s="102" t="str">
        <f>IF(AND(BW40=0,BY40=0),"",IF((SUM(BE40,BK40,BN40,BQ40,BT40)=0),"",AVERAGE(BE40,BK40,BN40,BQ40,BT40)))</f>
        <v/>
      </c>
      <c r="CA40" s="104">
        <v>1</v>
      </c>
      <c r="CB40" s="106">
        <f>IF(ISBLANK(#REF!),0,BV40*100000000000000+(BW41+500)*1000000000000+CV40*1000000000+(CZ40+500)*1000000+BW40*10000+100-BB40*10)</f>
        <v>911000500120080</v>
      </c>
      <c r="CC40" s="109" t="str">
        <f>IF(ISBLANK(BC40),"",BC40)</f>
        <v>Хохряков В.</v>
      </c>
      <c r="CD40" s="13" t="str">
        <f>IF(BV40=CD37,BD40,"")</f>
        <v/>
      </c>
      <c r="CE40" s="12"/>
      <c r="CF40" s="14" t="str">
        <f>IF(BV40=CD37,BF40,"")</f>
        <v/>
      </c>
      <c r="CG40" s="112">
        <v>2</v>
      </c>
      <c r="CH40" s="112"/>
      <c r="CI40" s="113"/>
      <c r="CJ40" s="13" t="str">
        <f>IF(BV40=CJ37,BJ40,"")</f>
        <v/>
      </c>
      <c r="CK40" s="12"/>
      <c r="CL40" s="14" t="str">
        <f>IF(BV40=CJ37,BL40,"")</f>
        <v/>
      </c>
      <c r="CM40" s="13" t="str">
        <f>IF(BV40=CM37,BM40,"")</f>
        <v/>
      </c>
      <c r="CN40" s="12"/>
      <c r="CO40" s="14" t="str">
        <f>IF(BV40=CM37,BO40,"")</f>
        <v/>
      </c>
      <c r="CP40" s="13" t="str">
        <f>IF(BV40=CP37,BP40,"")</f>
        <v/>
      </c>
      <c r="CQ40" s="12"/>
      <c r="CR40" s="14" t="str">
        <f>IF(BV40=CP37,BR40,"")</f>
        <v/>
      </c>
      <c r="CS40" s="13" t="str">
        <f>IF(BV40=CS37,BS40,"")</f>
        <v/>
      </c>
      <c r="CT40" s="12"/>
      <c r="CU40" s="14" t="str">
        <f>IF(BV40=CS37,BU40,"")</f>
        <v/>
      </c>
      <c r="CV40" s="126">
        <f>SUM(CD41:CU41)</f>
        <v>0</v>
      </c>
      <c r="CW40" s="79">
        <f>SUM(CD40,CJ40,CM40,CP40,CS40)</f>
        <v>0</v>
      </c>
      <c r="CX40" s="79" t="s">
        <v>0</v>
      </c>
      <c r="CY40" s="81">
        <f>SUM(CF40,CL40,CO40,CR40,CU40)</f>
        <v>0</v>
      </c>
      <c r="CZ40" s="83">
        <f>CW40-CY40</f>
        <v>0</v>
      </c>
    </row>
    <row r="41" spans="3:104" s="7" customFormat="1" ht="13.5" customHeight="1" thickBot="1" x14ac:dyDescent="0.25">
      <c r="C41" s="151"/>
      <c r="D41" s="150"/>
      <c r="E41" s="121"/>
      <c r="F41" s="16">
        <f>IF(I39=1,0,IF(I39=0,1,""))</f>
        <v>1</v>
      </c>
      <c r="G41" s="120"/>
      <c r="H41" s="140"/>
      <c r="I41" s="140"/>
      <c r="J41" s="141"/>
      <c r="K41" s="128"/>
      <c r="L41" s="16">
        <f>IF(OR(ISBLANK(K40),ISBLANK(M40)),"",IF(K40&gt;M40,1,0))</f>
        <v>1</v>
      </c>
      <c r="M41" s="130"/>
      <c r="N41" s="128"/>
      <c r="O41" s="16">
        <f>IF(OR(ISBLANK(N40),ISBLANK(P40)),"",IF(N40&gt;P40,1,0))</f>
        <v>1</v>
      </c>
      <c r="P41" s="130"/>
      <c r="Q41" s="128"/>
      <c r="R41" s="16">
        <f>IF(OR(ISBLANK(Q40),ISBLANK(S40)),"",IF(Q40&gt;S40,1,0))</f>
        <v>1</v>
      </c>
      <c r="S41" s="130"/>
      <c r="T41" s="128"/>
      <c r="U41" s="16" t="str">
        <f>IF(OR(ISBLANK(T40),ISBLANK(V40)),"",IF(T40&gt;V40,1,0))</f>
        <v/>
      </c>
      <c r="V41" s="130"/>
      <c r="W41" s="100"/>
      <c r="X41" s="147">
        <f>X40-Z40</f>
        <v>12</v>
      </c>
      <c r="Y41" s="147"/>
      <c r="Z41" s="147"/>
      <c r="AA41" s="133"/>
      <c r="AB41" s="134"/>
      <c r="AC41" s="135"/>
      <c r="AD41" s="110"/>
      <c r="AE41" s="117" t="str">
        <f>IF(W40=AE37,F41,"")</f>
        <v/>
      </c>
      <c r="AF41" s="118"/>
      <c r="AG41" s="119"/>
      <c r="AH41" s="114"/>
      <c r="AI41" s="115"/>
      <c r="AJ41" s="116"/>
      <c r="AK41" s="117" t="str">
        <f>IF(W40=AK37,L41,"")</f>
        <v/>
      </c>
      <c r="AL41" s="118"/>
      <c r="AM41" s="119"/>
      <c r="AN41" s="117" t="str">
        <f>IF(W40=AN37,O41,"")</f>
        <v/>
      </c>
      <c r="AO41" s="118"/>
      <c r="AP41" s="119"/>
      <c r="AQ41" s="117" t="str">
        <f>IF(W40=AQ37,R41,"")</f>
        <v/>
      </c>
      <c r="AR41" s="118"/>
      <c r="AS41" s="119"/>
      <c r="AT41" s="117" t="str">
        <f>IF(W40=AT37,U41,"")</f>
        <v/>
      </c>
      <c r="AU41" s="118"/>
      <c r="AV41" s="119"/>
      <c r="AW41" s="126"/>
      <c r="AX41" s="80"/>
      <c r="AY41" s="80"/>
      <c r="AZ41" s="82"/>
      <c r="BA41" s="83"/>
      <c r="BB41" s="151"/>
      <c r="BC41" s="150"/>
      <c r="BD41" s="121"/>
      <c r="BE41" s="16">
        <f>IF(BH39=1,0,IF(BH39=0,1,""))</f>
        <v>1</v>
      </c>
      <c r="BF41" s="120"/>
      <c r="BG41" s="140"/>
      <c r="BH41" s="140"/>
      <c r="BI41" s="141"/>
      <c r="BJ41" s="128"/>
      <c r="BK41" s="16">
        <f>IF(OR(ISBLANK(BJ40),ISBLANK(BL40)),"",IF(BJ40&gt;BL40,1,0))</f>
        <v>1</v>
      </c>
      <c r="BL41" s="130"/>
      <c r="BM41" s="128"/>
      <c r="BN41" s="16">
        <f>IF(OR(ISBLANK(BM40),ISBLANK(BO40)),"",IF(BM40&gt;BO40,1,0))</f>
        <v>1</v>
      </c>
      <c r="BO41" s="130"/>
      <c r="BP41" s="128"/>
      <c r="BQ41" s="16">
        <f>IF(OR(ISBLANK(BP40),ISBLANK(BR40)),"",IF(BP40&gt;BR40,1,0))</f>
        <v>1</v>
      </c>
      <c r="BR41" s="130"/>
      <c r="BS41" s="128"/>
      <c r="BT41" s="16" t="str">
        <f>IF(OR(ISBLANK(BS40),ISBLANK(BU40)),"",IF(BS40&gt;BU40,1,0))</f>
        <v/>
      </c>
      <c r="BU41" s="130"/>
      <c r="BV41" s="100"/>
      <c r="BW41" s="147">
        <f>BW40-BY40</f>
        <v>11</v>
      </c>
      <c r="BX41" s="147"/>
      <c r="BY41" s="147"/>
      <c r="BZ41" s="133"/>
      <c r="CA41" s="134"/>
      <c r="CB41" s="135"/>
      <c r="CC41" s="110"/>
      <c r="CD41" s="117" t="str">
        <f>IF(BV40=CD37,BE41,"")</f>
        <v/>
      </c>
      <c r="CE41" s="118"/>
      <c r="CF41" s="119"/>
      <c r="CG41" s="114"/>
      <c r="CH41" s="115"/>
      <c r="CI41" s="116"/>
      <c r="CJ41" s="117" t="str">
        <f>IF(BV40=CJ37,BK41,"")</f>
        <v/>
      </c>
      <c r="CK41" s="118"/>
      <c r="CL41" s="119"/>
      <c r="CM41" s="117" t="str">
        <f>IF(BV40=CM37,BN41,"")</f>
        <v/>
      </c>
      <c r="CN41" s="118"/>
      <c r="CO41" s="119"/>
      <c r="CP41" s="117" t="str">
        <f>IF(BV40=CP37,BQ41,"")</f>
        <v/>
      </c>
      <c r="CQ41" s="118"/>
      <c r="CR41" s="119"/>
      <c r="CS41" s="117" t="str">
        <f>IF(BV40=CS37,BT41,"")</f>
        <v/>
      </c>
      <c r="CT41" s="118"/>
      <c r="CU41" s="119"/>
      <c r="CV41" s="126"/>
      <c r="CW41" s="80"/>
      <c r="CX41" s="80"/>
      <c r="CY41" s="82"/>
      <c r="CZ41" s="83"/>
    </row>
    <row r="42" spans="3:104" s="7" customFormat="1" ht="13.5" customHeight="1" x14ac:dyDescent="0.2">
      <c r="C42" s="148">
        <v>3</v>
      </c>
      <c r="D42" s="89" t="s">
        <v>48</v>
      </c>
      <c r="E42" s="91">
        <f>IF(ISBLANK(M38),"",M38)</f>
        <v>0</v>
      </c>
      <c r="F42" s="20"/>
      <c r="G42" s="93">
        <f>IF(ISBLANK(K38),"",K38)</f>
        <v>3</v>
      </c>
      <c r="H42" s="91">
        <f>IF(ISBLANK(M40),"",M40)</f>
        <v>0</v>
      </c>
      <c r="I42" s="20"/>
      <c r="J42" s="93">
        <f>IF(ISBLANK(K40),"",K40)</f>
        <v>3</v>
      </c>
      <c r="K42" s="96" t="str">
        <f>D42</f>
        <v>Варламов Д.</v>
      </c>
      <c r="L42" s="96"/>
      <c r="M42" s="97"/>
      <c r="N42" s="127">
        <v>3</v>
      </c>
      <c r="O42" s="19"/>
      <c r="P42" s="129">
        <v>0</v>
      </c>
      <c r="Q42" s="127">
        <v>2</v>
      </c>
      <c r="R42" s="19"/>
      <c r="S42" s="129">
        <v>3</v>
      </c>
      <c r="T42" s="127"/>
      <c r="U42" s="19"/>
      <c r="V42" s="129"/>
      <c r="W42" s="131">
        <f>IF(ISBLANK(#REF!),"",SUM(I43,F43,O43,R43,U43))</f>
        <v>1</v>
      </c>
      <c r="X42" s="21">
        <f>SUM(H42,E42,N42,Q42,T42)</f>
        <v>5</v>
      </c>
      <c r="Y42" s="21" t="s">
        <v>0</v>
      </c>
      <c r="Z42" s="21">
        <f>SUM(J42,G42,P42,S42,V42)</f>
        <v>9</v>
      </c>
      <c r="AA42" s="102" t="str">
        <f>IF(AND(X42=0,Z42=0),"",IF((SUM(I42,F42,O42,R42,U42)=0),"",AVERAGE(I42,F42,O42,R42,U42)))</f>
        <v/>
      </c>
      <c r="AB42" s="104">
        <v>3</v>
      </c>
      <c r="AC42" s="106">
        <f>IF(ISBLANK(#REF!),0,W42*100000000000000+(X43+500)*1000000000000+AW42*1000000000+(BA42+500)*1000000+X42*10000+100-C42*10)</f>
        <v>596001502050070</v>
      </c>
      <c r="AD42" s="109" t="str">
        <f>IF(ISBLANK(D42),"",D42)</f>
        <v>Варламов Д.</v>
      </c>
      <c r="AE42" s="13" t="str">
        <f>IF(W42=AE37,E42,"")</f>
        <v/>
      </c>
      <c r="AF42" s="12"/>
      <c r="AG42" s="14" t="str">
        <f>IF(W42=AE37,G42,"")</f>
        <v/>
      </c>
      <c r="AH42" s="13" t="str">
        <f>IF(W42=AH37,H42,"")</f>
        <v/>
      </c>
      <c r="AI42" s="12"/>
      <c r="AJ42" s="14" t="str">
        <f>IF(W42=AH37,J42,"")</f>
        <v/>
      </c>
      <c r="AK42" s="111">
        <v>3</v>
      </c>
      <c r="AL42" s="112"/>
      <c r="AM42" s="113"/>
      <c r="AN42" s="13">
        <f>IF(W42=AN37,N42,"")</f>
        <v>3</v>
      </c>
      <c r="AO42" s="12"/>
      <c r="AP42" s="14">
        <f>IF(W42=AN37,P42,"")</f>
        <v>0</v>
      </c>
      <c r="AQ42" s="13">
        <f>IF(W42=AQ37,Q42,"")</f>
        <v>2</v>
      </c>
      <c r="AR42" s="12"/>
      <c r="AS42" s="14">
        <f>IF(W42=AQ37,S42,"")</f>
        <v>3</v>
      </c>
      <c r="AT42" s="13" t="str">
        <f>IF(W42=AT37,T42,"")</f>
        <v/>
      </c>
      <c r="AU42" s="12"/>
      <c r="AV42" s="14" t="str">
        <f>IF(W42=AT37,V42,"")</f>
        <v/>
      </c>
      <c r="AW42" s="126">
        <f>SUM(AE43:AV43)</f>
        <v>1</v>
      </c>
      <c r="AX42" s="79">
        <f>SUM(AH42,AE42,AN42,AQ42,AT42)</f>
        <v>5</v>
      </c>
      <c r="AY42" s="79" t="s">
        <v>0</v>
      </c>
      <c r="AZ42" s="81">
        <f>SUM(AJ42,AG42,AP42,AS42,AV42)</f>
        <v>3</v>
      </c>
      <c r="BA42" s="83">
        <f>AX42-AZ42</f>
        <v>2</v>
      </c>
      <c r="BB42" s="148">
        <v>3</v>
      </c>
      <c r="BC42" s="89" t="s">
        <v>101</v>
      </c>
      <c r="BD42" s="91">
        <f>IF(ISBLANK(BL38),"",BL38)</f>
        <v>0</v>
      </c>
      <c r="BE42" s="20"/>
      <c r="BF42" s="93">
        <f>IF(ISBLANK(BJ38),"",BJ38)</f>
        <v>3</v>
      </c>
      <c r="BG42" s="91">
        <f>IF(ISBLANK(BL40),"",BL40)</f>
        <v>0</v>
      </c>
      <c r="BH42" s="20"/>
      <c r="BI42" s="93">
        <f>IF(ISBLANK(BJ40),"",BJ40)</f>
        <v>3</v>
      </c>
      <c r="BJ42" s="96" t="str">
        <f>BC42</f>
        <v>Шарыгин А.</v>
      </c>
      <c r="BK42" s="96"/>
      <c r="BL42" s="97"/>
      <c r="BM42" s="127">
        <v>3</v>
      </c>
      <c r="BN42" s="19"/>
      <c r="BO42" s="129">
        <v>1</v>
      </c>
      <c r="BP42" s="127">
        <v>3</v>
      </c>
      <c r="BQ42" s="19"/>
      <c r="BR42" s="129">
        <v>1</v>
      </c>
      <c r="BS42" s="127"/>
      <c r="BT42" s="19"/>
      <c r="BU42" s="129"/>
      <c r="BV42" s="131">
        <f>IF(ISBLANK(#REF!),"",SUM(BH43,BE43,BN43,BQ43,BT43))</f>
        <v>2</v>
      </c>
      <c r="BW42" s="21">
        <f>SUM(BG42,BD42,BM42,BP42,BS42)</f>
        <v>6</v>
      </c>
      <c r="BX42" s="21" t="s">
        <v>0</v>
      </c>
      <c r="BY42" s="21">
        <f>SUM(BI42,BF42,BO42,BR42,BU42)</f>
        <v>8</v>
      </c>
      <c r="BZ42" s="102" t="str">
        <f>IF(AND(BW42=0,BY42=0),"",IF((SUM(BH42,BE42,BN42,BQ42,BT42)=0),"",AVERAGE(BH42,BE42,BN42,BQ42,BT42)))</f>
        <v/>
      </c>
      <c r="CA42" s="104">
        <v>3</v>
      </c>
      <c r="CB42" s="106">
        <f>IF(ISBLANK(#REF!),0,BV42*100000000000000+(BW43+500)*1000000000000+CV42*1000000000+(CZ42+500)*1000000+BW42*10000+100-BB42*10)</f>
        <v>698000500060070</v>
      </c>
      <c r="CC42" s="109" t="str">
        <f>IF(ISBLANK(BC42),"",BC42)</f>
        <v>Шарыгин А.</v>
      </c>
      <c r="CD42" s="13" t="str">
        <f>IF(BV42=CD37,BD42,"")</f>
        <v/>
      </c>
      <c r="CE42" s="12"/>
      <c r="CF42" s="14" t="str">
        <f>IF(BV42=CD37,BF42,"")</f>
        <v/>
      </c>
      <c r="CG42" s="13" t="str">
        <f>IF(BV42=CG37,BG42,"")</f>
        <v/>
      </c>
      <c r="CH42" s="12"/>
      <c r="CI42" s="14" t="str">
        <f>IF(BV42=CG37,BI42,"")</f>
        <v/>
      </c>
      <c r="CJ42" s="111">
        <v>3</v>
      </c>
      <c r="CK42" s="112"/>
      <c r="CL42" s="113"/>
      <c r="CM42" s="13" t="str">
        <f>IF(BV42=CM37,BM42,"")</f>
        <v/>
      </c>
      <c r="CN42" s="12"/>
      <c r="CO42" s="14" t="str">
        <f>IF(BV42=CM37,BO42,"")</f>
        <v/>
      </c>
      <c r="CP42" s="13" t="str">
        <f>IF(BV42=CP37,BP42,"")</f>
        <v/>
      </c>
      <c r="CQ42" s="12"/>
      <c r="CR42" s="14" t="str">
        <f>IF(BV42=CP37,BR42,"")</f>
        <v/>
      </c>
      <c r="CS42" s="13" t="str">
        <f>IF(BV42=CS37,BS42,"")</f>
        <v/>
      </c>
      <c r="CT42" s="12"/>
      <c r="CU42" s="14" t="str">
        <f>IF(BV42=CS37,BU42,"")</f>
        <v/>
      </c>
      <c r="CV42" s="126">
        <f>SUM(CD43:CU43)</f>
        <v>0</v>
      </c>
      <c r="CW42" s="79">
        <f>SUM(CG42,CD42,CM42,CP42,CS42)</f>
        <v>0</v>
      </c>
      <c r="CX42" s="79" t="s">
        <v>0</v>
      </c>
      <c r="CY42" s="81">
        <f>SUM(CI42,CF42,CO42,CR42,CU42)</f>
        <v>0</v>
      </c>
      <c r="CZ42" s="83">
        <f>CW42-CY42</f>
        <v>0</v>
      </c>
    </row>
    <row r="43" spans="3:104" s="7" customFormat="1" ht="13.5" customHeight="1" thickBot="1" x14ac:dyDescent="0.25">
      <c r="C43" s="149"/>
      <c r="D43" s="150"/>
      <c r="E43" s="121"/>
      <c r="F43" s="16">
        <f>IF(L39=1,0,IF(L39=0,1,""))</f>
        <v>0</v>
      </c>
      <c r="G43" s="120"/>
      <c r="H43" s="121"/>
      <c r="I43" s="16">
        <f>IF(L41=1,0,IF(L41=0,1,""))</f>
        <v>0</v>
      </c>
      <c r="J43" s="120"/>
      <c r="K43" s="137"/>
      <c r="L43" s="137"/>
      <c r="M43" s="138"/>
      <c r="N43" s="128"/>
      <c r="O43" s="17">
        <f>IF(OR(ISBLANK(N42),ISBLANK(P42)),"",IF(N42&gt;P42,1,0))</f>
        <v>1</v>
      </c>
      <c r="P43" s="130"/>
      <c r="Q43" s="128"/>
      <c r="R43" s="17">
        <f>IF(OR(ISBLANK(Q42),ISBLANK(S42)),"",IF(Q42&gt;S42,1,0))</f>
        <v>0</v>
      </c>
      <c r="S43" s="130"/>
      <c r="T43" s="128"/>
      <c r="U43" s="17" t="str">
        <f>IF(OR(ISBLANK(T42),ISBLANK(V42)),"",IF(T42&gt;V42,1,0))</f>
        <v/>
      </c>
      <c r="V43" s="130"/>
      <c r="W43" s="100"/>
      <c r="X43" s="147">
        <f>X42-Z42</f>
        <v>-4</v>
      </c>
      <c r="Y43" s="147"/>
      <c r="Z43" s="147"/>
      <c r="AA43" s="133"/>
      <c r="AB43" s="134"/>
      <c r="AC43" s="135"/>
      <c r="AD43" s="110"/>
      <c r="AE43" s="117" t="str">
        <f>IF(W42=AE37,F43,"")</f>
        <v/>
      </c>
      <c r="AF43" s="118"/>
      <c r="AG43" s="119"/>
      <c r="AH43" s="117" t="str">
        <f>IF(W42=AH37,I43,"")</f>
        <v/>
      </c>
      <c r="AI43" s="118"/>
      <c r="AJ43" s="119"/>
      <c r="AK43" s="114"/>
      <c r="AL43" s="115"/>
      <c r="AM43" s="116"/>
      <c r="AN43" s="117">
        <f>IF(W42=AN37,O43,"")</f>
        <v>1</v>
      </c>
      <c r="AO43" s="118"/>
      <c r="AP43" s="119"/>
      <c r="AQ43" s="117">
        <f>IF(W42=AQ37,R43,"")</f>
        <v>0</v>
      </c>
      <c r="AR43" s="118"/>
      <c r="AS43" s="119"/>
      <c r="AT43" s="117" t="str">
        <f>IF(W42=AT37,U43,"")</f>
        <v/>
      </c>
      <c r="AU43" s="118"/>
      <c r="AV43" s="119"/>
      <c r="AW43" s="126"/>
      <c r="AX43" s="80"/>
      <c r="AY43" s="80"/>
      <c r="AZ43" s="82"/>
      <c r="BA43" s="83"/>
      <c r="BB43" s="149"/>
      <c r="BC43" s="150"/>
      <c r="BD43" s="121"/>
      <c r="BE43" s="16">
        <f>IF(BK39=1,0,IF(BK39=0,1,""))</f>
        <v>0</v>
      </c>
      <c r="BF43" s="120"/>
      <c r="BG43" s="121"/>
      <c r="BH43" s="16">
        <f>IF(BK41=1,0,IF(BK41=0,1,""))</f>
        <v>0</v>
      </c>
      <c r="BI43" s="120"/>
      <c r="BJ43" s="137"/>
      <c r="BK43" s="137"/>
      <c r="BL43" s="138"/>
      <c r="BM43" s="128"/>
      <c r="BN43" s="17">
        <f>IF(OR(ISBLANK(BM42),ISBLANK(BO42)),"",IF(BM42&gt;BO42,1,0))</f>
        <v>1</v>
      </c>
      <c r="BO43" s="130"/>
      <c r="BP43" s="128"/>
      <c r="BQ43" s="17">
        <f>IF(OR(ISBLANK(BP42),ISBLANK(BR42)),"",IF(BP42&gt;BR42,1,0))</f>
        <v>1</v>
      </c>
      <c r="BR43" s="130"/>
      <c r="BS43" s="128"/>
      <c r="BT43" s="17" t="str">
        <f>IF(OR(ISBLANK(BS42),ISBLANK(BU42)),"",IF(BS42&gt;BU42,1,0))</f>
        <v/>
      </c>
      <c r="BU43" s="130"/>
      <c r="BV43" s="100"/>
      <c r="BW43" s="147">
        <f>BW42-BY42</f>
        <v>-2</v>
      </c>
      <c r="BX43" s="147"/>
      <c r="BY43" s="147"/>
      <c r="BZ43" s="133"/>
      <c r="CA43" s="134"/>
      <c r="CB43" s="135"/>
      <c r="CC43" s="110"/>
      <c r="CD43" s="117" t="str">
        <f>IF(BV42=CD37,BE43,"")</f>
        <v/>
      </c>
      <c r="CE43" s="118"/>
      <c r="CF43" s="119"/>
      <c r="CG43" s="117" t="str">
        <f>IF(BV42=CG37,BH43,"")</f>
        <v/>
      </c>
      <c r="CH43" s="118"/>
      <c r="CI43" s="119"/>
      <c r="CJ43" s="114"/>
      <c r="CK43" s="115"/>
      <c r="CL43" s="116"/>
      <c r="CM43" s="117" t="str">
        <f>IF(BV42=CM37,BN43,"")</f>
        <v/>
      </c>
      <c r="CN43" s="118"/>
      <c r="CO43" s="119"/>
      <c r="CP43" s="117" t="str">
        <f>IF(BV42=CP37,BQ43,"")</f>
        <v/>
      </c>
      <c r="CQ43" s="118"/>
      <c r="CR43" s="119"/>
      <c r="CS43" s="117" t="str">
        <f>IF(BV42=CS37,BT43,"")</f>
        <v/>
      </c>
      <c r="CT43" s="118"/>
      <c r="CU43" s="119"/>
      <c r="CV43" s="126"/>
      <c r="CW43" s="80"/>
      <c r="CX43" s="80"/>
      <c r="CY43" s="82"/>
      <c r="CZ43" s="83"/>
    </row>
    <row r="44" spans="3:104" s="7" customFormat="1" ht="13.5" customHeight="1" x14ac:dyDescent="0.2">
      <c r="C44" s="87">
        <v>4</v>
      </c>
      <c r="D44" s="89" t="s">
        <v>98</v>
      </c>
      <c r="E44" s="91">
        <v>0</v>
      </c>
      <c r="F44" s="20"/>
      <c r="G44" s="93">
        <f>IF(ISBLANK(N38),"",N38)</f>
        <v>3</v>
      </c>
      <c r="H44" s="91">
        <f>IF(ISBLANK(P40),"",P40)</f>
        <v>0</v>
      </c>
      <c r="I44" s="20"/>
      <c r="J44" s="93">
        <f>IF(ISBLANK(N40),"",N40)</f>
        <v>3</v>
      </c>
      <c r="K44" s="91">
        <f>IF(ISBLANK(P42),"",P42)</f>
        <v>0</v>
      </c>
      <c r="L44" s="20"/>
      <c r="M44" s="93">
        <f>IF(ISBLANK(N42),"",N42)</f>
        <v>3</v>
      </c>
      <c r="N44" s="96" t="str">
        <f>D44</f>
        <v>Борискина А.</v>
      </c>
      <c r="O44" s="96"/>
      <c r="P44" s="97"/>
      <c r="Q44" s="127">
        <v>3</v>
      </c>
      <c r="R44" s="20"/>
      <c r="S44" s="129">
        <v>1</v>
      </c>
      <c r="T44" s="127"/>
      <c r="U44" s="20"/>
      <c r="V44" s="129"/>
      <c r="W44" s="131">
        <f>IF(ISBLANK(#REF!),"",SUM(I45,L45,F45,R45,U45))</f>
        <v>1</v>
      </c>
      <c r="X44" s="21">
        <f>SUM(H44,K44,E44,Q44,T44)</f>
        <v>3</v>
      </c>
      <c r="Y44" s="21" t="s">
        <v>0</v>
      </c>
      <c r="Z44" s="21">
        <f>SUM(J44,M44,G44,S44,V44)</f>
        <v>10</v>
      </c>
      <c r="AA44" s="102" t="str">
        <f>IF(AND(X44=0,Z44=0),"",IF((SUM(I44,L44,F44,R44,U44)=0),"",AVERAGE(I44,L44,F44,R44,U44)))</f>
        <v/>
      </c>
      <c r="AB44" s="104">
        <v>4</v>
      </c>
      <c r="AC44" s="106">
        <f>IF(ISBLANK(#REF!),0,W44*100000000000000+(X45+500)*1000000000000+AW44*1000000000+(BA44+500)*1000000+X44*10000+100-C44*10)</f>
        <v>593001499030060</v>
      </c>
      <c r="AD44" s="109" t="str">
        <f>IF(ISBLANK(D44),"",D44)</f>
        <v>Борискина А.</v>
      </c>
      <c r="AE44" s="13" t="str">
        <f>IF(W44=AE37,E44,"")</f>
        <v/>
      </c>
      <c r="AF44" s="12"/>
      <c r="AG44" s="14" t="str">
        <f>IF(W44=AE37,G44,"")</f>
        <v/>
      </c>
      <c r="AH44" s="13" t="str">
        <f>IF(W44=AH37,H44,"")</f>
        <v/>
      </c>
      <c r="AI44" s="12"/>
      <c r="AJ44" s="14" t="str">
        <f>IF(W44=AH37,J44,"")</f>
        <v/>
      </c>
      <c r="AK44" s="13">
        <f>IF(W44=AK37,K44,"")</f>
        <v>0</v>
      </c>
      <c r="AL44" s="12"/>
      <c r="AM44" s="14">
        <f>IF(W44=AK37,M44,"")</f>
        <v>3</v>
      </c>
      <c r="AN44" s="111">
        <v>4</v>
      </c>
      <c r="AO44" s="112"/>
      <c r="AP44" s="113"/>
      <c r="AQ44" s="13">
        <f>IF(W44=AQ37,Q44,"")</f>
        <v>3</v>
      </c>
      <c r="AR44" s="12"/>
      <c r="AS44" s="14">
        <f>IF(W44=AQ37,S44,"")</f>
        <v>1</v>
      </c>
      <c r="AT44" s="13" t="str">
        <f>IF(W44=AT37,T44,"")</f>
        <v/>
      </c>
      <c r="AU44" s="12"/>
      <c r="AV44" s="14" t="str">
        <f>IF(W44=AT37,V44,"")</f>
        <v/>
      </c>
      <c r="AW44" s="126">
        <f>SUM(AE45:AV45)</f>
        <v>1</v>
      </c>
      <c r="AX44" s="79">
        <f>SUM(AH44,AK44,AE44,AQ44,AT44)</f>
        <v>3</v>
      </c>
      <c r="AY44" s="79" t="s">
        <v>0</v>
      </c>
      <c r="AZ44" s="81">
        <f>SUM(AJ44,AM44,AG44,AS44,AV44)</f>
        <v>4</v>
      </c>
      <c r="BA44" s="83">
        <f>AX44-AZ44</f>
        <v>-1</v>
      </c>
      <c r="BB44" s="87">
        <v>4</v>
      </c>
      <c r="BC44" s="89" t="s">
        <v>55</v>
      </c>
      <c r="BD44" s="91">
        <f>IF(ISBLANK(BO38),"",BO38)</f>
        <v>0</v>
      </c>
      <c r="BE44" s="20"/>
      <c r="BF44" s="93">
        <f>IF(ISBLANK(BM38),"",BM38)</f>
        <v>3</v>
      </c>
      <c r="BG44" s="91">
        <f>IF(ISBLANK(BO40),"",BO40)</f>
        <v>0</v>
      </c>
      <c r="BH44" s="20"/>
      <c r="BI44" s="93">
        <f>IF(ISBLANK(BM40),"",BM40)</f>
        <v>3</v>
      </c>
      <c r="BJ44" s="91">
        <f>IF(ISBLANK(BO42),"",BO42)</f>
        <v>1</v>
      </c>
      <c r="BK44" s="20"/>
      <c r="BL44" s="93">
        <f>IF(ISBLANK(BM42),"",BM42)</f>
        <v>3</v>
      </c>
      <c r="BM44" s="96" t="str">
        <f>BC44</f>
        <v>Суслопарова Л.</v>
      </c>
      <c r="BN44" s="96"/>
      <c r="BO44" s="97"/>
      <c r="BP44" s="127">
        <v>3</v>
      </c>
      <c r="BQ44" s="20"/>
      <c r="BR44" s="129">
        <v>2</v>
      </c>
      <c r="BS44" s="127"/>
      <c r="BT44" s="20"/>
      <c r="BU44" s="129"/>
      <c r="BV44" s="131">
        <f>IF(ISBLANK(#REF!),"",SUM(BH45,BK45,BE45,BQ45,BT45))</f>
        <v>1</v>
      </c>
      <c r="BW44" s="21">
        <f>SUM(BG44,BJ44,BD44,BP44,BS44)</f>
        <v>4</v>
      </c>
      <c r="BX44" s="21" t="s">
        <v>0</v>
      </c>
      <c r="BY44" s="21">
        <f>SUM(BI44,BL44,BF44,BR44,BU44)</f>
        <v>11</v>
      </c>
      <c r="BZ44" s="102" t="str">
        <f>IF(AND(BW44=0,BY44=0),"",IF((SUM(BH44,BK44,BE44,BQ44,BT44)=0),"",AVERAGE(BH44,BK44,BE44,BQ44,BT44)))</f>
        <v/>
      </c>
      <c r="CA44" s="104">
        <v>4</v>
      </c>
      <c r="CB44" s="106">
        <f>IF(ISBLANK(#REF!),0,BV44*100000000000000+(BW45+500)*1000000000000+CV44*1000000000+(CZ44+500)*1000000+BW44*10000+100-BB44*10)</f>
        <v>593000500040060</v>
      </c>
      <c r="CC44" s="109" t="str">
        <f>IF(ISBLANK(BC44),"",BC44)</f>
        <v>Суслопарова Л.</v>
      </c>
      <c r="CD44" s="13" t="str">
        <f>IF(BV44=CD37,BD44,"")</f>
        <v/>
      </c>
      <c r="CE44" s="12"/>
      <c r="CF44" s="14" t="str">
        <f>IF(BV44=CD37,BF44,"")</f>
        <v/>
      </c>
      <c r="CG44" s="13" t="str">
        <f>IF(BV44=CG37,BG44,"")</f>
        <v/>
      </c>
      <c r="CH44" s="12"/>
      <c r="CI44" s="14" t="str">
        <f>IF(BV44=CG37,BI44,"")</f>
        <v/>
      </c>
      <c r="CJ44" s="13" t="str">
        <f>IF(BV44=CJ37,BJ44,"")</f>
        <v/>
      </c>
      <c r="CK44" s="12"/>
      <c r="CL44" s="14" t="str">
        <f>IF(BV44=CJ37,BL44,"")</f>
        <v/>
      </c>
      <c r="CM44" s="111">
        <v>4</v>
      </c>
      <c r="CN44" s="112"/>
      <c r="CO44" s="113"/>
      <c r="CP44" s="13" t="str">
        <f>IF(BV44=CP37,BP44,"")</f>
        <v/>
      </c>
      <c r="CQ44" s="12"/>
      <c r="CR44" s="14" t="str">
        <f>IF(BV44=CP37,BR44,"")</f>
        <v/>
      </c>
      <c r="CS44" s="13" t="str">
        <f>IF(BV44=CS37,BS44,"")</f>
        <v/>
      </c>
      <c r="CT44" s="12"/>
      <c r="CU44" s="14" t="str">
        <f>IF(BV44=CS37,BU44,"")</f>
        <v/>
      </c>
      <c r="CV44" s="126">
        <f>SUM(CD45:CU45)</f>
        <v>0</v>
      </c>
      <c r="CW44" s="79">
        <f>SUM(CG44,CJ44,CD44,CP44,CS44)</f>
        <v>0</v>
      </c>
      <c r="CX44" s="79" t="s">
        <v>0</v>
      </c>
      <c r="CY44" s="81">
        <f>SUM(CI44,CL44,CF44,CR44,CU44)</f>
        <v>0</v>
      </c>
      <c r="CZ44" s="83">
        <f>CW44-CY44</f>
        <v>0</v>
      </c>
    </row>
    <row r="45" spans="3:104" s="7" customFormat="1" ht="13.5" customHeight="1" thickBot="1" x14ac:dyDescent="0.25">
      <c r="C45" s="151"/>
      <c r="D45" s="150"/>
      <c r="E45" s="121"/>
      <c r="F45" s="16">
        <f>IF(O39=1,0,IF(O39=0,1,""))</f>
        <v>0</v>
      </c>
      <c r="G45" s="120"/>
      <c r="H45" s="121"/>
      <c r="I45" s="16">
        <f>IF(O41=1,0,IF(O41=0,1,""))</f>
        <v>0</v>
      </c>
      <c r="J45" s="120"/>
      <c r="K45" s="121"/>
      <c r="L45" s="16">
        <f>IF(O43=1,0,IF(O43=0,1,""))</f>
        <v>0</v>
      </c>
      <c r="M45" s="120"/>
      <c r="N45" s="140"/>
      <c r="O45" s="140"/>
      <c r="P45" s="141"/>
      <c r="Q45" s="128"/>
      <c r="R45" s="16">
        <f>IF(OR(ISBLANK(Q44),ISBLANK(S44)),"",IF(Q44&gt;S44,1,0))</f>
        <v>1</v>
      </c>
      <c r="S45" s="130"/>
      <c r="T45" s="128"/>
      <c r="U45" s="16" t="str">
        <f>IF(OR(ISBLANK(T44),ISBLANK(V44)),"",IF(T44&gt;V44,1,0))</f>
        <v/>
      </c>
      <c r="V45" s="130"/>
      <c r="W45" s="132"/>
      <c r="X45" s="147">
        <f>X44-Z44</f>
        <v>-7</v>
      </c>
      <c r="Y45" s="147"/>
      <c r="Z45" s="147"/>
      <c r="AA45" s="133"/>
      <c r="AB45" s="134"/>
      <c r="AC45" s="135"/>
      <c r="AD45" s="110"/>
      <c r="AE45" s="117" t="str">
        <f>IF(W44=AE37,F45,"")</f>
        <v/>
      </c>
      <c r="AF45" s="118"/>
      <c r="AG45" s="119"/>
      <c r="AH45" s="117" t="str">
        <f>IF(W44=AH37,I45,"")</f>
        <v/>
      </c>
      <c r="AI45" s="118"/>
      <c r="AJ45" s="119"/>
      <c r="AK45" s="117">
        <f>IF(W44=AK37,L45,"")</f>
        <v>0</v>
      </c>
      <c r="AL45" s="118"/>
      <c r="AM45" s="119"/>
      <c r="AN45" s="114"/>
      <c r="AO45" s="115"/>
      <c r="AP45" s="116"/>
      <c r="AQ45" s="117">
        <f>IF(W44=AQ37,R45,"")</f>
        <v>1</v>
      </c>
      <c r="AR45" s="118"/>
      <c r="AS45" s="119"/>
      <c r="AT45" s="117" t="str">
        <f>IF(W44=AT37,U45,"")</f>
        <v/>
      </c>
      <c r="AU45" s="118"/>
      <c r="AV45" s="119"/>
      <c r="AW45" s="126"/>
      <c r="AX45" s="80"/>
      <c r="AY45" s="80"/>
      <c r="AZ45" s="82"/>
      <c r="BA45" s="83"/>
      <c r="BB45" s="151"/>
      <c r="BC45" s="150"/>
      <c r="BD45" s="121"/>
      <c r="BE45" s="16">
        <f>IF(BN39=1,0,IF(BN39=0,1,""))</f>
        <v>0</v>
      </c>
      <c r="BF45" s="120"/>
      <c r="BG45" s="121"/>
      <c r="BH45" s="16">
        <f>IF(BN41=1,0,IF(BN41=0,1,""))</f>
        <v>0</v>
      </c>
      <c r="BI45" s="120"/>
      <c r="BJ45" s="121"/>
      <c r="BK45" s="16">
        <f>IF(BN43=1,0,IF(BN43=0,1,""))</f>
        <v>0</v>
      </c>
      <c r="BL45" s="120"/>
      <c r="BM45" s="140"/>
      <c r="BN45" s="140"/>
      <c r="BO45" s="141"/>
      <c r="BP45" s="128"/>
      <c r="BQ45" s="16">
        <f>IF(OR(ISBLANK(BP44),ISBLANK(BR44)),"",IF(BP44&gt;BR44,1,0))</f>
        <v>1</v>
      </c>
      <c r="BR45" s="130"/>
      <c r="BS45" s="128"/>
      <c r="BT45" s="16" t="str">
        <f>IF(OR(ISBLANK(BS44),ISBLANK(BU44)),"",IF(BS44&gt;BU44,1,0))</f>
        <v/>
      </c>
      <c r="BU45" s="130"/>
      <c r="BV45" s="132"/>
      <c r="BW45" s="147">
        <f>BW44-BY44</f>
        <v>-7</v>
      </c>
      <c r="BX45" s="147"/>
      <c r="BY45" s="147"/>
      <c r="BZ45" s="133"/>
      <c r="CA45" s="134"/>
      <c r="CB45" s="135"/>
      <c r="CC45" s="110"/>
      <c r="CD45" s="117" t="str">
        <f>IF(BV44=CD37,BE45,"")</f>
        <v/>
      </c>
      <c r="CE45" s="118"/>
      <c r="CF45" s="119"/>
      <c r="CG45" s="117" t="str">
        <f>IF(BV44=CG37,BH45,"")</f>
        <v/>
      </c>
      <c r="CH45" s="118"/>
      <c r="CI45" s="119"/>
      <c r="CJ45" s="117" t="str">
        <f>IF(BV44=CJ37,BK45,"")</f>
        <v/>
      </c>
      <c r="CK45" s="118"/>
      <c r="CL45" s="119"/>
      <c r="CM45" s="114"/>
      <c r="CN45" s="115"/>
      <c r="CO45" s="116"/>
      <c r="CP45" s="117" t="str">
        <f>IF(BV44=CP37,BQ45,"")</f>
        <v/>
      </c>
      <c r="CQ45" s="118"/>
      <c r="CR45" s="119"/>
      <c r="CS45" s="117" t="str">
        <f>IF(BV44=CS37,BT45,"")</f>
        <v/>
      </c>
      <c r="CT45" s="118"/>
      <c r="CU45" s="119"/>
      <c r="CV45" s="126"/>
      <c r="CW45" s="80"/>
      <c r="CX45" s="80"/>
      <c r="CY45" s="82"/>
      <c r="CZ45" s="83"/>
    </row>
    <row r="46" spans="3:104" s="7" customFormat="1" ht="13.5" customHeight="1" x14ac:dyDescent="0.2">
      <c r="C46" s="148">
        <v>5</v>
      </c>
      <c r="D46" s="89" t="s">
        <v>99</v>
      </c>
      <c r="E46" s="91">
        <v>0</v>
      </c>
      <c r="F46" s="20"/>
      <c r="G46" s="93">
        <v>3</v>
      </c>
      <c r="H46" s="91">
        <v>0</v>
      </c>
      <c r="I46" s="20"/>
      <c r="J46" s="93">
        <v>3</v>
      </c>
      <c r="K46" s="91">
        <v>3</v>
      </c>
      <c r="L46" s="20"/>
      <c r="M46" s="93">
        <v>2</v>
      </c>
      <c r="N46" s="91">
        <v>1</v>
      </c>
      <c r="O46" s="20"/>
      <c r="P46" s="93">
        <v>3</v>
      </c>
      <c r="Q46" s="96" t="str">
        <f>D46</f>
        <v>Гарифуллин</v>
      </c>
      <c r="R46" s="96"/>
      <c r="S46" s="97"/>
      <c r="T46" s="127"/>
      <c r="U46" s="19"/>
      <c r="V46" s="129"/>
      <c r="W46" s="100">
        <f>IF(ISBLANK(#REF!),"",SUM(I47,L47,O47,F47,U47))</f>
        <v>1</v>
      </c>
      <c r="X46" s="21">
        <f>SUM(H46,K46,N46,E46,T46)</f>
        <v>4</v>
      </c>
      <c r="Y46" s="21" t="s">
        <v>0</v>
      </c>
      <c r="Z46" s="21">
        <f>SUM(J46,M46,P46,G46,V46)</f>
        <v>11</v>
      </c>
      <c r="AA46" s="102" t="str">
        <f>IF(AND(X46=0,Z46=0),"",IF((SUM(I46,L46,O46,F46,U46)=0),"",AVERAGE(I46,L46,O46,F46,U46)))</f>
        <v/>
      </c>
      <c r="AB46" s="104">
        <v>5</v>
      </c>
      <c r="AC46" s="106">
        <f>IF(ISBLANK(#REF!),0,W46*100000000000000+(X47+500)*1000000000000+AW46*1000000000+(BA46+500)*1000000+X46*10000+100-C46*10)</f>
        <v>593001499040050</v>
      </c>
      <c r="AD46" s="109" t="str">
        <f>IF(ISBLANK(D46),"",D46)</f>
        <v>Гарифуллин</v>
      </c>
      <c r="AE46" s="13" t="str">
        <f>IF(W46=AE37,E46,"")</f>
        <v/>
      </c>
      <c r="AF46" s="12"/>
      <c r="AG46" s="14" t="str">
        <f>IF(W46=AE37,G46,"")</f>
        <v/>
      </c>
      <c r="AH46" s="13" t="str">
        <f>IF(W46=AH37,H46,"")</f>
        <v/>
      </c>
      <c r="AI46" s="12"/>
      <c r="AJ46" s="14" t="str">
        <f>IF(W46=AH37,J46,"")</f>
        <v/>
      </c>
      <c r="AK46" s="13">
        <f>IF(W46=AK37,K46,"")</f>
        <v>3</v>
      </c>
      <c r="AL46" s="12"/>
      <c r="AM46" s="14">
        <f>IF(W46=AK37,M46,"")</f>
        <v>2</v>
      </c>
      <c r="AN46" s="13">
        <f>IF(W46=AN37,N46,"")</f>
        <v>1</v>
      </c>
      <c r="AO46" s="12"/>
      <c r="AP46" s="14">
        <f>IF(W46=AN37,P46,"")</f>
        <v>3</v>
      </c>
      <c r="AQ46" s="111">
        <v>5</v>
      </c>
      <c r="AR46" s="112"/>
      <c r="AS46" s="113"/>
      <c r="AT46" s="13" t="str">
        <f>IF(W46=AT37,T46,"")</f>
        <v/>
      </c>
      <c r="AU46" s="12"/>
      <c r="AV46" s="14" t="str">
        <f>IF(W46=AT37,V46,"")</f>
        <v/>
      </c>
      <c r="AW46" s="126">
        <f>SUM(AE47:AV47)</f>
        <v>1</v>
      </c>
      <c r="AX46" s="79">
        <f>SUM(AH46,AK46,AN46,AE46,AT46)</f>
        <v>4</v>
      </c>
      <c r="AY46" s="79" t="s">
        <v>0</v>
      </c>
      <c r="AZ46" s="81">
        <f>SUM(AJ46,AM46,AP46,AG46,AV46)</f>
        <v>5</v>
      </c>
      <c r="BA46" s="83">
        <f>AX46-AZ46</f>
        <v>-1</v>
      </c>
      <c r="BB46" s="148">
        <v>5</v>
      </c>
      <c r="BC46" s="89" t="s">
        <v>102</v>
      </c>
      <c r="BD46" s="91">
        <v>0</v>
      </c>
      <c r="BE46" s="20"/>
      <c r="BF46" s="93">
        <v>3</v>
      </c>
      <c r="BG46" s="91">
        <v>1</v>
      </c>
      <c r="BH46" s="20"/>
      <c r="BI46" s="93">
        <v>3</v>
      </c>
      <c r="BJ46" s="91">
        <v>1</v>
      </c>
      <c r="BK46" s="20"/>
      <c r="BL46" s="93">
        <v>3</v>
      </c>
      <c r="BM46" s="91">
        <v>2</v>
      </c>
      <c r="BN46" s="20"/>
      <c r="BO46" s="93">
        <v>3</v>
      </c>
      <c r="BP46" s="96" t="str">
        <f>BC46</f>
        <v>Ситников А.</v>
      </c>
      <c r="BQ46" s="96"/>
      <c r="BR46" s="97"/>
      <c r="BS46" s="127"/>
      <c r="BT46" s="19"/>
      <c r="BU46" s="129"/>
      <c r="BV46" s="100">
        <f>IF(ISBLANK(#REF!),"",SUM(BH47,BK47,BN47,BE47,BT47))</f>
        <v>0</v>
      </c>
      <c r="BW46" s="21">
        <f>SUM(BG46,BJ46,BM46,BD46,BS46)</f>
        <v>4</v>
      </c>
      <c r="BX46" s="21" t="s">
        <v>0</v>
      </c>
      <c r="BY46" s="21">
        <f>SUM(BI46,BL46,BO46,BF46,BU46)</f>
        <v>12</v>
      </c>
      <c r="BZ46" s="102" t="str">
        <f>IF(AND(BW46=0,BY46=0),"",IF((SUM(BH46,BK46,BN46,BE46,BT46)=0),"",AVERAGE(BH46,BK46,BN46,BE46,BT46)))</f>
        <v/>
      </c>
      <c r="CA46" s="104">
        <v>5</v>
      </c>
      <c r="CB46" s="106">
        <f>IF(ISBLANK(#REF!),0,BV46*100000000000000+(BW47+500)*1000000000000+CV46*1000000000+(CZ46+500)*1000000+BW46*10000+100-BB46*10)</f>
        <v>492000500040050</v>
      </c>
      <c r="CC46" s="109" t="str">
        <f>IF(ISBLANK(BC46),"",BC46)</f>
        <v>Ситников А.</v>
      </c>
      <c r="CD46" s="13" t="str">
        <f>IF(BV46=CD37,BD46,"")</f>
        <v/>
      </c>
      <c r="CE46" s="12"/>
      <c r="CF46" s="14" t="str">
        <f>IF(BV46=CD37,BF46,"")</f>
        <v/>
      </c>
      <c r="CG46" s="13" t="str">
        <f>IF(BV46=CG37,BG46,"")</f>
        <v/>
      </c>
      <c r="CH46" s="12"/>
      <c r="CI46" s="14" t="str">
        <f>IF(BV46=CG37,BI46,"")</f>
        <v/>
      </c>
      <c r="CJ46" s="13" t="str">
        <f>IF(BV46=CJ37,BJ46,"")</f>
        <v/>
      </c>
      <c r="CK46" s="12"/>
      <c r="CL46" s="14" t="str">
        <f>IF(BV46=CJ37,BL46,"")</f>
        <v/>
      </c>
      <c r="CM46" s="13" t="str">
        <f>IF(BV46=CM37,BM46,"")</f>
        <v/>
      </c>
      <c r="CN46" s="12"/>
      <c r="CO46" s="14" t="str">
        <f>IF(BV46=CM37,BO46,"")</f>
        <v/>
      </c>
      <c r="CP46" s="111">
        <v>5</v>
      </c>
      <c r="CQ46" s="112"/>
      <c r="CR46" s="113"/>
      <c r="CS46" s="13">
        <f>IF(BV46=CS37,BS46,"")</f>
        <v>0</v>
      </c>
      <c r="CT46" s="12"/>
      <c r="CU46" s="14">
        <f>IF(BV46=CS37,BU46,"")</f>
        <v>0</v>
      </c>
      <c r="CV46" s="126">
        <f>SUM(CD47:CU47)</f>
        <v>0</v>
      </c>
      <c r="CW46" s="79">
        <f>SUM(CG46,CJ46,CM46,CD46,CS46)</f>
        <v>0</v>
      </c>
      <c r="CX46" s="79" t="s">
        <v>0</v>
      </c>
      <c r="CY46" s="81">
        <f>SUM(CI46,CL46,CO46,CF46,CU46)</f>
        <v>0</v>
      </c>
      <c r="CZ46" s="83">
        <f>CW46-CY46</f>
        <v>0</v>
      </c>
    </row>
    <row r="47" spans="3:104" s="7" customFormat="1" ht="13.5" customHeight="1" thickBot="1" x14ac:dyDescent="0.25">
      <c r="C47" s="149"/>
      <c r="D47" s="150"/>
      <c r="E47" s="121"/>
      <c r="F47" s="16">
        <f>IF(R39=1,0,IF(R39=0,1,""))</f>
        <v>0</v>
      </c>
      <c r="G47" s="120"/>
      <c r="H47" s="121"/>
      <c r="I47" s="16">
        <f>IF(R41=1,0,IF(R41=0,1,""))</f>
        <v>0</v>
      </c>
      <c r="J47" s="120"/>
      <c r="K47" s="121"/>
      <c r="L47" s="16">
        <f>IF(R43=1,0,IF(R43=0,1,""))</f>
        <v>1</v>
      </c>
      <c r="M47" s="120"/>
      <c r="N47" s="121"/>
      <c r="O47" s="16">
        <f>IF(R45=1,0,IF(R45=0,1,""))</f>
        <v>0</v>
      </c>
      <c r="P47" s="120"/>
      <c r="Q47" s="137"/>
      <c r="R47" s="137"/>
      <c r="S47" s="138"/>
      <c r="T47" s="128"/>
      <c r="U47" s="17" t="str">
        <f>IF(OR(ISBLANK(T46),ISBLANK(V46)),"",IF(T46&gt;V46,1,0))</f>
        <v/>
      </c>
      <c r="V47" s="130"/>
      <c r="W47" s="132"/>
      <c r="X47" s="147">
        <f>X46-Z46</f>
        <v>-7</v>
      </c>
      <c r="Y47" s="147"/>
      <c r="Z47" s="147"/>
      <c r="AA47" s="133"/>
      <c r="AB47" s="134"/>
      <c r="AC47" s="135"/>
      <c r="AD47" s="110"/>
      <c r="AE47" s="117" t="str">
        <f>IF(W46=AE37,F47,"")</f>
        <v/>
      </c>
      <c r="AF47" s="118"/>
      <c r="AG47" s="119"/>
      <c r="AH47" s="117" t="str">
        <f>IF(W46=AH37,I47,"")</f>
        <v/>
      </c>
      <c r="AI47" s="118"/>
      <c r="AJ47" s="119"/>
      <c r="AK47" s="117">
        <f>IF(W46=AK37,L47,"")</f>
        <v>1</v>
      </c>
      <c r="AL47" s="118"/>
      <c r="AM47" s="119"/>
      <c r="AN47" s="117">
        <f>IF(W46=AN37,O47,"")</f>
        <v>0</v>
      </c>
      <c r="AO47" s="118"/>
      <c r="AP47" s="119"/>
      <c r="AQ47" s="114"/>
      <c r="AR47" s="115"/>
      <c r="AS47" s="116"/>
      <c r="AT47" s="117" t="str">
        <f>IF(W46=AT37,U47,"")</f>
        <v/>
      </c>
      <c r="AU47" s="118"/>
      <c r="AV47" s="119"/>
      <c r="AW47" s="126"/>
      <c r="AX47" s="80"/>
      <c r="AY47" s="80"/>
      <c r="AZ47" s="82"/>
      <c r="BA47" s="83"/>
      <c r="BB47" s="149"/>
      <c r="BC47" s="150"/>
      <c r="BD47" s="121"/>
      <c r="BE47" s="16">
        <f>IF(BQ39=1,0,IF(BQ39=0,1,""))</f>
        <v>0</v>
      </c>
      <c r="BF47" s="120"/>
      <c r="BG47" s="121"/>
      <c r="BH47" s="16">
        <f>IF(BQ41=1,0,IF(BQ41=0,1,""))</f>
        <v>0</v>
      </c>
      <c r="BI47" s="120"/>
      <c r="BJ47" s="121"/>
      <c r="BK47" s="16">
        <f>IF(BQ43=1,0,IF(BQ43=0,1,""))</f>
        <v>0</v>
      </c>
      <c r="BL47" s="120"/>
      <c r="BM47" s="121"/>
      <c r="BN47" s="16">
        <f>IF(BQ45=1,0,IF(BQ45=0,1,""))</f>
        <v>0</v>
      </c>
      <c r="BO47" s="120"/>
      <c r="BP47" s="137"/>
      <c r="BQ47" s="137"/>
      <c r="BR47" s="138"/>
      <c r="BS47" s="128"/>
      <c r="BT47" s="17" t="str">
        <f>IF(OR(ISBLANK(BS46),ISBLANK(BU46)),"",IF(BS46&gt;BU46,1,0))</f>
        <v/>
      </c>
      <c r="BU47" s="130"/>
      <c r="BV47" s="132"/>
      <c r="BW47" s="147">
        <f>BW46-BY46</f>
        <v>-8</v>
      </c>
      <c r="BX47" s="147"/>
      <c r="BY47" s="147"/>
      <c r="BZ47" s="133"/>
      <c r="CA47" s="134"/>
      <c r="CB47" s="135"/>
      <c r="CC47" s="110"/>
      <c r="CD47" s="117" t="str">
        <f>IF(BV46=CD37,BE47,"")</f>
        <v/>
      </c>
      <c r="CE47" s="118"/>
      <c r="CF47" s="119"/>
      <c r="CG47" s="117" t="str">
        <f>IF(BV46=CG37,BH47,"")</f>
        <v/>
      </c>
      <c r="CH47" s="118"/>
      <c r="CI47" s="119"/>
      <c r="CJ47" s="117" t="str">
        <f>IF(BV46=CJ37,BK47,"")</f>
        <v/>
      </c>
      <c r="CK47" s="118"/>
      <c r="CL47" s="119"/>
      <c r="CM47" s="117" t="str">
        <f>IF(BV46=CM37,BN47,"")</f>
        <v/>
      </c>
      <c r="CN47" s="118"/>
      <c r="CO47" s="119"/>
      <c r="CP47" s="114"/>
      <c r="CQ47" s="115"/>
      <c r="CR47" s="116"/>
      <c r="CS47" s="117" t="str">
        <f>IF(BV46=CS37,BT47,"")</f>
        <v/>
      </c>
      <c r="CT47" s="118"/>
      <c r="CU47" s="119"/>
      <c r="CV47" s="126"/>
      <c r="CW47" s="80"/>
      <c r="CX47" s="80"/>
      <c r="CY47" s="82"/>
      <c r="CZ47" s="83"/>
    </row>
    <row r="48" spans="3:104" s="7" customFormat="1" ht="13.5" customHeight="1" x14ac:dyDescent="0.2">
      <c r="C48" s="87">
        <v>6</v>
      </c>
      <c r="D48" s="89"/>
      <c r="E48" s="91" t="str">
        <f>IF(ISBLANK(V38),"",V38)</f>
        <v/>
      </c>
      <c r="F48" s="20"/>
      <c r="G48" s="93" t="str">
        <f>IF(ISBLANK(T38),"",T38)</f>
        <v/>
      </c>
      <c r="H48" s="91" t="str">
        <f>IF(ISBLANK(V40),"",V40)</f>
        <v/>
      </c>
      <c r="I48" s="20"/>
      <c r="J48" s="93" t="str">
        <f>IF(ISBLANK(T40),"",T40)</f>
        <v/>
      </c>
      <c r="K48" s="91" t="str">
        <f>IF(ISBLANK(V42),"",V42)</f>
        <v/>
      </c>
      <c r="L48" s="20"/>
      <c r="M48" s="93" t="str">
        <f>IF(ISBLANK(T42),"",T42)</f>
        <v/>
      </c>
      <c r="N48" s="91" t="str">
        <f>IF(ISBLANK(V44),"",V44)</f>
        <v/>
      </c>
      <c r="O48" s="20"/>
      <c r="P48" s="93" t="str">
        <f>IF(ISBLANK(T44),"",T44)</f>
        <v/>
      </c>
      <c r="Q48" s="91" t="str">
        <f>IF(ISBLANK(V46),"",V46)</f>
        <v/>
      </c>
      <c r="R48" s="20"/>
      <c r="S48" s="93" t="str">
        <f>IF(ISBLANK(T46),"",T46)</f>
        <v/>
      </c>
      <c r="T48" s="96">
        <f>D48</f>
        <v>0</v>
      </c>
      <c r="U48" s="96"/>
      <c r="V48" s="97"/>
      <c r="W48" s="100">
        <f>IF(ISBLANK(#REF!),"",SUM(I49,L49,O49,R49,F49))</f>
        <v>0</v>
      </c>
      <c r="X48" s="21">
        <f>SUM(H48,K48,N48,Q48,E48)</f>
        <v>0</v>
      </c>
      <c r="Y48" s="21" t="s">
        <v>0</v>
      </c>
      <c r="Z48" s="21">
        <f>SUM(J48,M48,P48,S48,G48)</f>
        <v>0</v>
      </c>
      <c r="AA48" s="102" t="str">
        <f>IF(AND(X48=0,Z48=0),"",IF((SUM(I48,L48,O48,R48,F48)=0),"",AVERAGE(I48,L48,O48,R48,F48)))</f>
        <v/>
      </c>
      <c r="AB48" s="104"/>
      <c r="AC48" s="106">
        <f>IF(ISBLANK(#REF!),0,W48*100000000000000+(X49+500)*1000000000000+AW48*1000000000+(BA48+500)*1000000+X48*10000+100-C48*10)</f>
        <v>500000500000040</v>
      </c>
      <c r="AD48" s="109" t="str">
        <f>IF(ISBLANK(D48),"",D48)</f>
        <v/>
      </c>
      <c r="AE48" s="13" t="str">
        <f>IF(W48=AE37,E48,"")</f>
        <v/>
      </c>
      <c r="AF48" s="12"/>
      <c r="AG48" s="14" t="str">
        <f>IF(W48=AE37,G48,"")</f>
        <v/>
      </c>
      <c r="AH48" s="13" t="str">
        <f>IF(W48=AH37,H48,"")</f>
        <v/>
      </c>
      <c r="AI48" s="12"/>
      <c r="AJ48" s="14" t="str">
        <f>IF(W48=AH37,J48,"")</f>
        <v/>
      </c>
      <c r="AK48" s="13" t="str">
        <f>IF(W48=AK37,K48,"")</f>
        <v/>
      </c>
      <c r="AL48" s="12"/>
      <c r="AM48" s="14" t="str">
        <f>IF(W48=AK37,M48,"")</f>
        <v/>
      </c>
      <c r="AN48" s="13" t="str">
        <f>IF(W48=AN37,N48,"")</f>
        <v/>
      </c>
      <c r="AO48" s="12"/>
      <c r="AP48" s="14" t="str">
        <f>IF(W48=AN37,P48,"")</f>
        <v/>
      </c>
      <c r="AQ48" s="13" t="str">
        <f>IF(W48=AQ37,Q48,"")</f>
        <v/>
      </c>
      <c r="AR48" s="12"/>
      <c r="AS48" s="14" t="str">
        <f>IF(W48=AQ37,S48,"")</f>
        <v/>
      </c>
      <c r="AT48" s="111">
        <v>6</v>
      </c>
      <c r="AU48" s="112"/>
      <c r="AV48" s="113"/>
      <c r="AW48" s="126">
        <f>SUM(AE49:AV49)</f>
        <v>0</v>
      </c>
      <c r="AX48" s="79">
        <f>SUM(AH48,AK48,AN48,AQ48,AE48)</f>
        <v>0</v>
      </c>
      <c r="AY48" s="79" t="s">
        <v>0</v>
      </c>
      <c r="AZ48" s="81">
        <f>SUM(AJ48,AM48,AP48,AS48,AG48)</f>
        <v>0</v>
      </c>
      <c r="BA48" s="83">
        <f>AX48-AZ48</f>
        <v>0</v>
      </c>
      <c r="BB48" s="87">
        <v>6</v>
      </c>
      <c r="BC48" s="89"/>
      <c r="BD48" s="91" t="str">
        <f>IF(ISBLANK(BU38),"",BU38)</f>
        <v/>
      </c>
      <c r="BE48" s="20"/>
      <c r="BF48" s="93" t="str">
        <f>IF(ISBLANK(BS38),"",BS38)</f>
        <v/>
      </c>
      <c r="BG48" s="91" t="str">
        <f>IF(ISBLANK(BU40),"",BU40)</f>
        <v/>
      </c>
      <c r="BH48" s="20"/>
      <c r="BI48" s="93" t="str">
        <f>IF(ISBLANK(BS40),"",BS40)</f>
        <v/>
      </c>
      <c r="BJ48" s="91" t="str">
        <f>IF(ISBLANK(BU42),"",BU42)</f>
        <v/>
      </c>
      <c r="BK48" s="20"/>
      <c r="BL48" s="93" t="str">
        <f>IF(ISBLANK(BS42),"",BS42)</f>
        <v/>
      </c>
      <c r="BM48" s="91" t="str">
        <f>IF(ISBLANK(BU44),"",BU44)</f>
        <v/>
      </c>
      <c r="BN48" s="20"/>
      <c r="BO48" s="93" t="str">
        <f>IF(ISBLANK(BS44),"",BS44)</f>
        <v/>
      </c>
      <c r="BP48" s="91" t="str">
        <f>IF(ISBLANK(BU46),"",BU46)</f>
        <v/>
      </c>
      <c r="BQ48" s="20"/>
      <c r="BR48" s="93" t="str">
        <f>IF(ISBLANK(BS46),"",BS46)</f>
        <v/>
      </c>
      <c r="BS48" s="96">
        <f>BC48</f>
        <v>0</v>
      </c>
      <c r="BT48" s="96"/>
      <c r="BU48" s="97"/>
      <c r="BV48" s="100">
        <f>IF(ISBLANK(#REF!),"",SUM(BH49,BK49,BN49,BQ49,BE49))</f>
        <v>0</v>
      </c>
      <c r="BW48" s="21">
        <f>SUM(BG48,BJ48,BM48,BP48,BD48)</f>
        <v>0</v>
      </c>
      <c r="BX48" s="21" t="s">
        <v>0</v>
      </c>
      <c r="BY48" s="21">
        <f>SUM(BI48,BL48,BO48,BR48,BF48)</f>
        <v>0</v>
      </c>
      <c r="BZ48" s="102" t="str">
        <f>IF(AND(BW48=0,BY48=0),"",IF((SUM(BH48,BK48,BN48,BQ48,BE48)=0),"",AVERAGE(BH48,BK48,BN48,BQ48,BE48)))</f>
        <v/>
      </c>
      <c r="CA48" s="104"/>
      <c r="CB48" s="106">
        <f>IF(ISBLANK(#REF!),0,BV48*100000000000000+(BW49+500)*1000000000000+CV48*1000000000+(CZ48+500)*1000000+BW48*10000+100-BB48*10)</f>
        <v>500000500000040</v>
      </c>
      <c r="CC48" s="109" t="str">
        <f>IF(ISBLANK(BC48),"",BC48)</f>
        <v/>
      </c>
      <c r="CD48" s="13" t="str">
        <f>IF(BV48=CD37,BD48,"")</f>
        <v/>
      </c>
      <c r="CE48" s="12"/>
      <c r="CF48" s="14" t="str">
        <f>IF(BV48=CD37,BF48,"")</f>
        <v/>
      </c>
      <c r="CG48" s="13" t="str">
        <f>IF(BV48=CG37,BG48,"")</f>
        <v/>
      </c>
      <c r="CH48" s="12"/>
      <c r="CI48" s="14" t="str">
        <f>IF(BV48=CG37,BI48,"")</f>
        <v/>
      </c>
      <c r="CJ48" s="13" t="str">
        <f>IF(BV48=CJ37,BJ48,"")</f>
        <v/>
      </c>
      <c r="CK48" s="12"/>
      <c r="CL48" s="14" t="str">
        <f>IF(BV48=CJ37,BL48,"")</f>
        <v/>
      </c>
      <c r="CM48" s="13" t="str">
        <f>IF(BV48=CM37,BM48,"")</f>
        <v/>
      </c>
      <c r="CN48" s="12"/>
      <c r="CO48" s="14" t="str">
        <f>IF(BV48=CM37,BO48,"")</f>
        <v/>
      </c>
      <c r="CP48" s="13" t="str">
        <f>IF(BV48=CP37,BP48,"")</f>
        <v/>
      </c>
      <c r="CQ48" s="12"/>
      <c r="CR48" s="14" t="str">
        <f>IF(BV48=CP37,BR48,"")</f>
        <v/>
      </c>
      <c r="CS48" s="111">
        <v>6</v>
      </c>
      <c r="CT48" s="112"/>
      <c r="CU48" s="113"/>
      <c r="CV48" s="126">
        <f>SUM(CD49:CU49)</f>
        <v>0</v>
      </c>
      <c r="CW48" s="79">
        <f>SUM(CG48,CJ48,CM48,CP48,CD48)</f>
        <v>0</v>
      </c>
      <c r="CX48" s="79" t="s">
        <v>0</v>
      </c>
      <c r="CY48" s="81">
        <f>SUM(CI48,CL48,CO48,CR48,CF48)</f>
        <v>0</v>
      </c>
      <c r="CZ48" s="83">
        <f>CW48-CY48</f>
        <v>0</v>
      </c>
    </row>
    <row r="49" spans="3:104" s="7" customFormat="1" ht="13.5" customHeight="1" thickBot="1" x14ac:dyDescent="0.25">
      <c r="C49" s="88"/>
      <c r="D49" s="90"/>
      <c r="E49" s="92"/>
      <c r="F49" s="18" t="str">
        <f>IF(U39=1,0,IF(U39=0,1,""))</f>
        <v/>
      </c>
      <c r="G49" s="94"/>
      <c r="H49" s="92"/>
      <c r="I49" s="18" t="str">
        <f>IF(U41=1,0,IF(U41=0,1,""))</f>
        <v/>
      </c>
      <c r="J49" s="94"/>
      <c r="K49" s="92"/>
      <c r="L49" s="18" t="str">
        <f>IF(U43=1,0,IF(U43=0,1,""))</f>
        <v/>
      </c>
      <c r="M49" s="94"/>
      <c r="N49" s="92"/>
      <c r="O49" s="18" t="str">
        <f>IF(U45=1,0,IF(U45=0,1,""))</f>
        <v/>
      </c>
      <c r="P49" s="94"/>
      <c r="Q49" s="92"/>
      <c r="R49" s="18" t="str">
        <f>IF(U47=1,0,IF(U47=0,1,""))</f>
        <v/>
      </c>
      <c r="S49" s="94"/>
      <c r="T49" s="98"/>
      <c r="U49" s="98"/>
      <c r="V49" s="99"/>
      <c r="W49" s="101"/>
      <c r="X49" s="108">
        <f>X48-Z48</f>
        <v>0</v>
      </c>
      <c r="Y49" s="108"/>
      <c r="Z49" s="108"/>
      <c r="AA49" s="103"/>
      <c r="AB49" s="105"/>
      <c r="AC49" s="107"/>
      <c r="AD49" s="142"/>
      <c r="AE49" s="123" t="str">
        <f>IF(W48=AE37,F49,"")</f>
        <v/>
      </c>
      <c r="AF49" s="124"/>
      <c r="AG49" s="125"/>
      <c r="AH49" s="123" t="str">
        <f>IF(W48=AH37,I49,"")</f>
        <v/>
      </c>
      <c r="AI49" s="124"/>
      <c r="AJ49" s="125"/>
      <c r="AK49" s="123" t="str">
        <f>IF(W48=AK37,L49,"")</f>
        <v/>
      </c>
      <c r="AL49" s="124"/>
      <c r="AM49" s="125"/>
      <c r="AN49" s="123" t="str">
        <f>IF(W48=AN37,O49,"")</f>
        <v/>
      </c>
      <c r="AO49" s="124"/>
      <c r="AP49" s="125"/>
      <c r="AQ49" s="123" t="str">
        <f>IF(W48=AQ37,R49,"")</f>
        <v/>
      </c>
      <c r="AR49" s="124"/>
      <c r="AS49" s="125"/>
      <c r="AT49" s="143"/>
      <c r="AU49" s="144"/>
      <c r="AV49" s="145"/>
      <c r="AW49" s="146"/>
      <c r="AX49" s="84"/>
      <c r="AY49" s="84"/>
      <c r="AZ49" s="85"/>
      <c r="BA49" s="86"/>
      <c r="BB49" s="88"/>
      <c r="BC49" s="90"/>
      <c r="BD49" s="92"/>
      <c r="BE49" s="18" t="str">
        <f>IF(BT39=1,0,IF(BT39=0,1,""))</f>
        <v/>
      </c>
      <c r="BF49" s="94"/>
      <c r="BG49" s="92"/>
      <c r="BH49" s="18" t="str">
        <f>IF(BT41=1,0,IF(BT41=0,1,""))</f>
        <v/>
      </c>
      <c r="BI49" s="94"/>
      <c r="BJ49" s="92"/>
      <c r="BK49" s="18" t="str">
        <f>IF(BT43=1,0,IF(BT43=0,1,""))</f>
        <v/>
      </c>
      <c r="BL49" s="94"/>
      <c r="BM49" s="92"/>
      <c r="BN49" s="18" t="str">
        <f>IF(BT45=1,0,IF(BT45=0,1,""))</f>
        <v/>
      </c>
      <c r="BO49" s="94"/>
      <c r="BP49" s="92"/>
      <c r="BQ49" s="18" t="str">
        <f>IF(BT47=1,0,IF(BT47=0,1,""))</f>
        <v/>
      </c>
      <c r="BR49" s="94"/>
      <c r="BS49" s="98"/>
      <c r="BT49" s="98"/>
      <c r="BU49" s="99"/>
      <c r="BV49" s="101"/>
      <c r="BW49" s="108">
        <f>BW48-BY48</f>
        <v>0</v>
      </c>
      <c r="BX49" s="108"/>
      <c r="BY49" s="108"/>
      <c r="BZ49" s="103"/>
      <c r="CA49" s="105"/>
      <c r="CB49" s="135"/>
      <c r="CC49" s="110"/>
      <c r="CD49" s="117" t="str">
        <f>IF(BV48=CD37,BE49,"")</f>
        <v/>
      </c>
      <c r="CE49" s="118"/>
      <c r="CF49" s="119"/>
      <c r="CG49" s="117" t="str">
        <f>IF(BV48=CG37,BH49,"")</f>
        <v/>
      </c>
      <c r="CH49" s="118"/>
      <c r="CI49" s="119"/>
      <c r="CJ49" s="117" t="str">
        <f>IF(BV48=CJ37,BK49,"")</f>
        <v/>
      </c>
      <c r="CK49" s="118"/>
      <c r="CL49" s="119"/>
      <c r="CM49" s="117" t="str">
        <f>IF(BV48=CM37,BN49,"")</f>
        <v/>
      </c>
      <c r="CN49" s="118"/>
      <c r="CO49" s="119"/>
      <c r="CP49" s="117" t="str">
        <f>IF(BV48=CP37,BQ49,"")</f>
        <v/>
      </c>
      <c r="CQ49" s="118"/>
      <c r="CR49" s="119"/>
      <c r="CS49" s="114"/>
      <c r="CT49" s="115"/>
      <c r="CU49" s="116"/>
      <c r="CV49" s="126"/>
      <c r="CW49" s="80"/>
      <c r="CX49" s="80"/>
      <c r="CY49" s="82"/>
      <c r="CZ49" s="83"/>
    </row>
    <row r="50" spans="3:104" s="7" customFormat="1" ht="18" customHeight="1" thickTop="1" x14ac:dyDescent="0.2">
      <c r="C50" s="170" t="s">
        <v>17</v>
      </c>
      <c r="D50" s="173" t="s">
        <v>4</v>
      </c>
      <c r="E50" s="136" t="str">
        <f>D52</f>
        <v>Наговицын А.</v>
      </c>
      <c r="F50" s="137"/>
      <c r="G50" s="138"/>
      <c r="H50" s="136" t="str">
        <f>D54</f>
        <v>Фадеев К.</v>
      </c>
      <c r="I50" s="137"/>
      <c r="J50" s="138"/>
      <c r="K50" s="136" t="str">
        <f>D56</f>
        <v>Тухватуллин Т.</v>
      </c>
      <c r="L50" s="137"/>
      <c r="M50" s="138"/>
      <c r="N50" s="136" t="str">
        <f>D58</f>
        <v>Пономарева А.</v>
      </c>
      <c r="O50" s="137"/>
      <c r="P50" s="138"/>
      <c r="Q50" s="136">
        <f>D60</f>
        <v>0</v>
      </c>
      <c r="R50" s="137"/>
      <c r="S50" s="138"/>
      <c r="T50" s="136">
        <f>D62</f>
        <v>0</v>
      </c>
      <c r="U50" s="137"/>
      <c r="V50" s="138"/>
      <c r="W50" s="158" t="s">
        <v>10</v>
      </c>
      <c r="X50" s="159" t="s">
        <v>2</v>
      </c>
      <c r="Y50" s="160"/>
      <c r="Z50" s="161"/>
      <c r="AA50" s="158" t="s">
        <v>11</v>
      </c>
      <c r="AB50" s="162" t="s">
        <v>9</v>
      </c>
      <c r="AC50" s="172" t="s">
        <v>8</v>
      </c>
      <c r="AD50" s="24"/>
      <c r="AE50" s="110">
        <v>1</v>
      </c>
      <c r="AF50" s="110"/>
      <c r="AG50" s="110"/>
      <c r="AH50" s="110">
        <v>2</v>
      </c>
      <c r="AI50" s="110"/>
      <c r="AJ50" s="110"/>
      <c r="AK50" s="110">
        <v>3</v>
      </c>
      <c r="AL50" s="110"/>
      <c r="AM50" s="110"/>
      <c r="AN50" s="110">
        <v>4</v>
      </c>
      <c r="AO50" s="110"/>
      <c r="AP50" s="110"/>
      <c r="AQ50" s="110">
        <v>5</v>
      </c>
      <c r="AR50" s="110"/>
      <c r="AS50" s="110"/>
      <c r="AT50" s="110">
        <v>6</v>
      </c>
      <c r="AU50" s="110"/>
      <c r="AV50" s="110"/>
      <c r="AW50" s="169" t="s">
        <v>7</v>
      </c>
      <c r="AX50" s="110" t="s">
        <v>2</v>
      </c>
      <c r="AY50" s="110"/>
      <c r="AZ50" s="110"/>
      <c r="BA50" s="110"/>
      <c r="BB50" s="170" t="s">
        <v>18</v>
      </c>
      <c r="BC50" s="173" t="s">
        <v>4</v>
      </c>
      <c r="BD50" s="136" t="str">
        <f>BC52</f>
        <v>Сметанин Г.</v>
      </c>
      <c r="BE50" s="137"/>
      <c r="BF50" s="138"/>
      <c r="BG50" s="136" t="str">
        <f>BC54</f>
        <v>Чупин С.</v>
      </c>
      <c r="BH50" s="137"/>
      <c r="BI50" s="138"/>
      <c r="BJ50" s="136" t="str">
        <f>BC56</f>
        <v>Ившин А.</v>
      </c>
      <c r="BK50" s="137"/>
      <c r="BL50" s="138"/>
      <c r="BM50" s="136" t="str">
        <f>BC58</f>
        <v>Тимофеев Д.</v>
      </c>
      <c r="BN50" s="137"/>
      <c r="BO50" s="138"/>
      <c r="BP50" s="136">
        <f>BC60</f>
        <v>0</v>
      </c>
      <c r="BQ50" s="137"/>
      <c r="BR50" s="138"/>
      <c r="BS50" s="136">
        <f>BC62</f>
        <v>0</v>
      </c>
      <c r="BT50" s="137"/>
      <c r="BU50" s="138"/>
      <c r="BV50" s="158" t="s">
        <v>10</v>
      </c>
      <c r="BW50" s="159" t="s">
        <v>2</v>
      </c>
      <c r="BX50" s="160"/>
      <c r="BY50" s="161"/>
      <c r="BZ50" s="158" t="s">
        <v>11</v>
      </c>
      <c r="CA50" s="162" t="s">
        <v>9</v>
      </c>
      <c r="CB50" s="164" t="s">
        <v>8</v>
      </c>
      <c r="CC50" s="2"/>
      <c r="CD50" s="168">
        <v>1</v>
      </c>
      <c r="CE50" s="168"/>
      <c r="CF50" s="168"/>
      <c r="CG50" s="168">
        <v>2</v>
      </c>
      <c r="CH50" s="168"/>
      <c r="CI50" s="168"/>
      <c r="CJ50" s="168">
        <v>3</v>
      </c>
      <c r="CK50" s="168"/>
      <c r="CL50" s="168"/>
      <c r="CM50" s="168">
        <v>4</v>
      </c>
      <c r="CN50" s="168"/>
      <c r="CO50" s="168"/>
      <c r="CP50" s="168">
        <v>5</v>
      </c>
      <c r="CQ50" s="168"/>
      <c r="CR50" s="168"/>
      <c r="CS50" s="168">
        <v>6</v>
      </c>
      <c r="CT50" s="168"/>
      <c r="CU50" s="168"/>
      <c r="CV50" s="166" t="s">
        <v>7</v>
      </c>
      <c r="CW50" s="168" t="s">
        <v>2</v>
      </c>
      <c r="CX50" s="168"/>
      <c r="CY50" s="168"/>
      <c r="CZ50" s="168"/>
    </row>
    <row r="51" spans="3:104" s="7" customFormat="1" ht="18" customHeight="1" thickBot="1" x14ac:dyDescent="0.25">
      <c r="C51" s="171"/>
      <c r="D51" s="174"/>
      <c r="E51" s="139"/>
      <c r="F51" s="140"/>
      <c r="G51" s="141"/>
      <c r="H51" s="139"/>
      <c r="I51" s="140"/>
      <c r="J51" s="141"/>
      <c r="K51" s="139"/>
      <c r="L51" s="140"/>
      <c r="M51" s="141"/>
      <c r="N51" s="139"/>
      <c r="O51" s="140"/>
      <c r="P51" s="141"/>
      <c r="Q51" s="139"/>
      <c r="R51" s="140"/>
      <c r="S51" s="141"/>
      <c r="T51" s="139"/>
      <c r="U51" s="140"/>
      <c r="V51" s="141"/>
      <c r="W51" s="158"/>
      <c r="X51" s="22" t="s">
        <v>3</v>
      </c>
      <c r="Y51" s="22"/>
      <c r="Z51" s="22" t="s">
        <v>6</v>
      </c>
      <c r="AA51" s="158"/>
      <c r="AB51" s="163"/>
      <c r="AC51" s="165"/>
      <c r="AD51" s="3"/>
      <c r="AE51" s="168">
        <f>W52</f>
        <v>3</v>
      </c>
      <c r="AF51" s="168"/>
      <c r="AG51" s="168"/>
      <c r="AH51" s="168">
        <f>W54</f>
        <v>2</v>
      </c>
      <c r="AI51" s="168"/>
      <c r="AJ51" s="168"/>
      <c r="AK51" s="155">
        <f>W56</f>
        <v>1</v>
      </c>
      <c r="AL51" s="156"/>
      <c r="AM51" s="157"/>
      <c r="AN51" s="155">
        <f>W58</f>
        <v>0</v>
      </c>
      <c r="AO51" s="156"/>
      <c r="AP51" s="157"/>
      <c r="AQ51" s="155">
        <f>W60</f>
        <v>0</v>
      </c>
      <c r="AR51" s="156"/>
      <c r="AS51" s="157"/>
      <c r="AT51" s="155">
        <f>W62</f>
        <v>0</v>
      </c>
      <c r="AU51" s="156"/>
      <c r="AV51" s="157"/>
      <c r="AW51" s="167"/>
      <c r="AX51" s="10" t="s">
        <v>3</v>
      </c>
      <c r="AY51" s="10"/>
      <c r="AZ51" s="11" t="s">
        <v>6</v>
      </c>
      <c r="BA51" s="23" t="s">
        <v>5</v>
      </c>
      <c r="BB51" s="171"/>
      <c r="BC51" s="174"/>
      <c r="BD51" s="139"/>
      <c r="BE51" s="140"/>
      <c r="BF51" s="141"/>
      <c r="BG51" s="139"/>
      <c r="BH51" s="140"/>
      <c r="BI51" s="141"/>
      <c r="BJ51" s="139"/>
      <c r="BK51" s="140"/>
      <c r="BL51" s="141"/>
      <c r="BM51" s="139"/>
      <c r="BN51" s="140"/>
      <c r="BO51" s="141"/>
      <c r="BP51" s="139"/>
      <c r="BQ51" s="140"/>
      <c r="BR51" s="141"/>
      <c r="BS51" s="139"/>
      <c r="BT51" s="140"/>
      <c r="BU51" s="141"/>
      <c r="BV51" s="158"/>
      <c r="BW51" s="22" t="s">
        <v>3</v>
      </c>
      <c r="BX51" s="22"/>
      <c r="BY51" s="22" t="s">
        <v>6</v>
      </c>
      <c r="BZ51" s="158"/>
      <c r="CA51" s="163"/>
      <c r="CB51" s="165"/>
      <c r="CC51" s="3"/>
      <c r="CD51" s="168">
        <f>BV52</f>
        <v>3</v>
      </c>
      <c r="CE51" s="168"/>
      <c r="CF51" s="168"/>
      <c r="CG51" s="168">
        <f>BV54</f>
        <v>2</v>
      </c>
      <c r="CH51" s="168"/>
      <c r="CI51" s="168"/>
      <c r="CJ51" s="155">
        <f>BV56</f>
        <v>0</v>
      </c>
      <c r="CK51" s="156"/>
      <c r="CL51" s="157"/>
      <c r="CM51" s="155">
        <f>BV58</f>
        <v>1</v>
      </c>
      <c r="CN51" s="156"/>
      <c r="CO51" s="157"/>
      <c r="CP51" s="155">
        <f>BV60</f>
        <v>0</v>
      </c>
      <c r="CQ51" s="156"/>
      <c r="CR51" s="157"/>
      <c r="CS51" s="155">
        <f>BV62</f>
        <v>0</v>
      </c>
      <c r="CT51" s="156"/>
      <c r="CU51" s="157"/>
      <c r="CV51" s="167"/>
      <c r="CW51" s="10" t="s">
        <v>3</v>
      </c>
      <c r="CX51" s="10"/>
      <c r="CY51" s="11" t="s">
        <v>6</v>
      </c>
      <c r="CZ51" s="23" t="s">
        <v>5</v>
      </c>
    </row>
    <row r="52" spans="3:104" s="7" customFormat="1" ht="13.5" customHeight="1" x14ac:dyDescent="0.2">
      <c r="C52" s="148">
        <v>1</v>
      </c>
      <c r="D52" s="89" t="s">
        <v>62</v>
      </c>
      <c r="E52" s="96" t="str">
        <f>D52</f>
        <v>Наговицын А.</v>
      </c>
      <c r="F52" s="96"/>
      <c r="G52" s="97"/>
      <c r="H52" s="127">
        <v>3</v>
      </c>
      <c r="I52" s="19"/>
      <c r="J52" s="129">
        <v>0</v>
      </c>
      <c r="K52" s="127">
        <v>3</v>
      </c>
      <c r="L52" s="19"/>
      <c r="M52" s="129">
        <v>2</v>
      </c>
      <c r="N52" s="127">
        <v>3</v>
      </c>
      <c r="O52" s="19"/>
      <c r="P52" s="129">
        <v>0</v>
      </c>
      <c r="Q52" s="127"/>
      <c r="R52" s="19"/>
      <c r="S52" s="129"/>
      <c r="T52" s="127"/>
      <c r="U52" s="19"/>
      <c r="V52" s="129"/>
      <c r="W52" s="131">
        <f>IF(ISBLANK(#REF!),"",SUM(I53,L53,O53,R53,U53))</f>
        <v>3</v>
      </c>
      <c r="X52" s="21">
        <f>SUM(H52,K52,N52,Q52,T52)</f>
        <v>9</v>
      </c>
      <c r="Y52" s="21" t="s">
        <v>0</v>
      </c>
      <c r="Z52" s="21">
        <f>SUM(J52,M52,P52,S52,V52)</f>
        <v>2</v>
      </c>
      <c r="AA52" s="102" t="str">
        <f>IF(AND(X52=0,Z52=0),"",IF((SUM(I52,L52,O52,R52,U52)=0),"",AVERAGE(I52,L52,O52,R52,U52)))</f>
        <v/>
      </c>
      <c r="AB52" s="104">
        <f>IF(ISBLANK(#REF!),"",RANK(AC52,AC52:AC63))</f>
        <v>1</v>
      </c>
      <c r="AC52" s="106">
        <f>IF(ISBLANK(#REF!),0,W52*100000000000000+(X53+500)*1000000000000+AW52*1000000000+(BA52+500)*1000000+X52*10000+100-C52*10)</f>
        <v>807000500090090</v>
      </c>
      <c r="AD52" s="109" t="str">
        <f>IF(ISBLANK(D52),"",D52)</f>
        <v>Наговицын А.</v>
      </c>
      <c r="AE52" s="111">
        <v>1</v>
      </c>
      <c r="AF52" s="112"/>
      <c r="AG52" s="113"/>
      <c r="AH52" s="13" t="str">
        <f>IF(W52=AH51,H52,"")</f>
        <v/>
      </c>
      <c r="AI52" s="12"/>
      <c r="AJ52" s="14" t="str">
        <f>IF(W52=AH51,J52,"")</f>
        <v/>
      </c>
      <c r="AK52" s="13" t="str">
        <f>IF(W52=AK51,K52,"")</f>
        <v/>
      </c>
      <c r="AL52" s="12"/>
      <c r="AM52" s="14" t="str">
        <f>IF(W52=AK51,M52,"")</f>
        <v/>
      </c>
      <c r="AN52" s="13" t="str">
        <f>IF(W52=AN51,N52,"")</f>
        <v/>
      </c>
      <c r="AO52" s="12"/>
      <c r="AP52" s="14" t="str">
        <f>IF(W52=AN51,P52,"")</f>
        <v/>
      </c>
      <c r="AQ52" s="13" t="str">
        <f>IF(W52=AQ51,Q52,"")</f>
        <v/>
      </c>
      <c r="AR52" s="12"/>
      <c r="AS52" s="14" t="str">
        <f>IF(W52=AQ51,S52,"")</f>
        <v/>
      </c>
      <c r="AT52" s="13" t="str">
        <f>IF(W52=AT51,T52,"")</f>
        <v/>
      </c>
      <c r="AU52" s="12"/>
      <c r="AV52" s="14" t="str">
        <f>IF(W52=AT51,V52,"")</f>
        <v/>
      </c>
      <c r="AW52" s="126">
        <f>SUM(AE53:AV53)</f>
        <v>0</v>
      </c>
      <c r="AX52" s="79">
        <f>SUM(AH52,AK52,AN52,AQ52,AT52)</f>
        <v>0</v>
      </c>
      <c r="AY52" s="79" t="s">
        <v>0</v>
      </c>
      <c r="AZ52" s="81">
        <f>SUM(AJ52,AM52,AP52,AS52,AV52)</f>
        <v>0</v>
      </c>
      <c r="BA52" s="83">
        <f>AX52-AZ52</f>
        <v>0</v>
      </c>
      <c r="BB52" s="148">
        <v>1</v>
      </c>
      <c r="BC52" s="89" t="s">
        <v>40</v>
      </c>
      <c r="BD52" s="96" t="str">
        <f>BC52</f>
        <v>Сметанин Г.</v>
      </c>
      <c r="BE52" s="96"/>
      <c r="BF52" s="97"/>
      <c r="BG52" s="127">
        <v>3</v>
      </c>
      <c r="BH52" s="19"/>
      <c r="BI52" s="129">
        <v>0</v>
      </c>
      <c r="BJ52" s="127">
        <v>3</v>
      </c>
      <c r="BK52" s="19"/>
      <c r="BL52" s="129">
        <v>0</v>
      </c>
      <c r="BM52" s="127">
        <v>3</v>
      </c>
      <c r="BN52" s="19"/>
      <c r="BO52" s="129">
        <v>0</v>
      </c>
      <c r="BP52" s="127"/>
      <c r="BQ52" s="19"/>
      <c r="BR52" s="129"/>
      <c r="BS52" s="127"/>
      <c r="BT52" s="19"/>
      <c r="BU52" s="129"/>
      <c r="BV52" s="131">
        <f>IF(ISBLANK(#REF!),"",SUM(BH53,BK53,BN53,BQ53,BT53))</f>
        <v>3</v>
      </c>
      <c r="BW52" s="21">
        <f>SUM(BG52,BJ52,BM52,BP52,BS52)</f>
        <v>9</v>
      </c>
      <c r="BX52" s="21" t="s">
        <v>0</v>
      </c>
      <c r="BY52" s="21">
        <f>SUM(BI52,BL52,BO52,BR52,BU52)</f>
        <v>0</v>
      </c>
      <c r="BZ52" s="102" t="str">
        <f>IF(AND(BW52=0,BY52=0),"",IF((SUM(BH52,BK52,BN52,BQ52,BT52)=0),"",AVERAGE(BH52,BK52,BN52,BQ52,BT52)))</f>
        <v/>
      </c>
      <c r="CA52" s="104">
        <f>IF(ISBLANK(#REF!),"",RANK(CB52,CB52:CB63))</f>
        <v>1</v>
      </c>
      <c r="CB52" s="106">
        <f>IF(ISBLANK(#REF!),0,BV52*100000000000000+(BW53+500)*1000000000000+CV52*1000000000+(CZ52+500)*1000000+BW52*10000+100-BB52*10)</f>
        <v>809000500090090</v>
      </c>
      <c r="CC52" s="109" t="str">
        <f>IF(ISBLANK(BC52),"",BC52)</f>
        <v>Сметанин Г.</v>
      </c>
      <c r="CD52" s="111">
        <v>1</v>
      </c>
      <c r="CE52" s="112"/>
      <c r="CF52" s="113"/>
      <c r="CG52" s="13" t="str">
        <f>IF(BV52=CG51,BG52,"")</f>
        <v/>
      </c>
      <c r="CH52" s="12"/>
      <c r="CI52" s="14" t="str">
        <f>IF(BV52=CG51,BI52,"")</f>
        <v/>
      </c>
      <c r="CJ52" s="13" t="str">
        <f>IF(BV52=CJ51,BJ52,"")</f>
        <v/>
      </c>
      <c r="CK52" s="12"/>
      <c r="CL52" s="14" t="str">
        <f>IF(BV52=CJ51,BL52,"")</f>
        <v/>
      </c>
      <c r="CM52" s="13" t="str">
        <f>IF(BV52=CM51,BM52,"")</f>
        <v/>
      </c>
      <c r="CN52" s="12"/>
      <c r="CO52" s="14" t="str">
        <f>IF(BV52=CM51,BO52,"")</f>
        <v/>
      </c>
      <c r="CP52" s="13" t="str">
        <f>IF(BV52=CP51,BP52,"")</f>
        <v/>
      </c>
      <c r="CQ52" s="12"/>
      <c r="CR52" s="14" t="str">
        <f>IF(BV52=CP51,BR52,"")</f>
        <v/>
      </c>
      <c r="CS52" s="13" t="str">
        <f>IF(BV52=CS51,BS52,"")</f>
        <v/>
      </c>
      <c r="CT52" s="12"/>
      <c r="CU52" s="14" t="str">
        <f>IF(BV52=CS51,BU52,"")</f>
        <v/>
      </c>
      <c r="CV52" s="126">
        <f>SUM(CD53:CU53)</f>
        <v>0</v>
      </c>
      <c r="CW52" s="79">
        <f>SUM(CG52,CJ52,CM52,CP52,CS52)</f>
        <v>0</v>
      </c>
      <c r="CX52" s="79" t="s">
        <v>0</v>
      </c>
      <c r="CY52" s="81">
        <f>SUM(CI52,CL52,CO52,CR52,CU52)</f>
        <v>0</v>
      </c>
      <c r="CZ52" s="83">
        <f>CW52-CY52</f>
        <v>0</v>
      </c>
    </row>
    <row r="53" spans="3:104" s="7" customFormat="1" ht="13.5" customHeight="1" thickBot="1" x14ac:dyDescent="0.25">
      <c r="C53" s="149"/>
      <c r="D53" s="150"/>
      <c r="E53" s="137"/>
      <c r="F53" s="137"/>
      <c r="G53" s="138"/>
      <c r="H53" s="128"/>
      <c r="I53" s="17">
        <f>IF(OR(ISBLANK(H52),ISBLANK(J52)),"",IF(H52&gt;J52,1,0))</f>
        <v>1</v>
      </c>
      <c r="J53" s="130"/>
      <c r="K53" s="128"/>
      <c r="L53" s="17">
        <f>IF(OR(ISBLANK(K52),ISBLANK(M52)),"",IF(K52&gt;M52,1,0))</f>
        <v>1</v>
      </c>
      <c r="M53" s="130"/>
      <c r="N53" s="128"/>
      <c r="O53" s="17">
        <f>IF(OR(ISBLANK(N52),ISBLANK(P52)),"",IF(N52&gt;P52,1,0))</f>
        <v>1</v>
      </c>
      <c r="P53" s="130"/>
      <c r="Q53" s="128"/>
      <c r="R53" s="17" t="str">
        <f>IF(OR(ISBLANK(Q52),ISBLANK(S52)),"",IF(Q52&gt;S52,1,0))</f>
        <v/>
      </c>
      <c r="S53" s="130"/>
      <c r="T53" s="128"/>
      <c r="U53" s="17" t="str">
        <f>IF(OR(ISBLANK(T52),ISBLANK(V52)),"",IF(T52&gt;V52,1,0))</f>
        <v/>
      </c>
      <c r="V53" s="130"/>
      <c r="W53" s="132"/>
      <c r="X53" s="147">
        <f>X52-Z52</f>
        <v>7</v>
      </c>
      <c r="Y53" s="147"/>
      <c r="Z53" s="147"/>
      <c r="AA53" s="133"/>
      <c r="AB53" s="134"/>
      <c r="AC53" s="135"/>
      <c r="AD53" s="110"/>
      <c r="AE53" s="114"/>
      <c r="AF53" s="115"/>
      <c r="AG53" s="154"/>
      <c r="AH53" s="117" t="str">
        <f>IF(W52=AH51,I53,"")</f>
        <v/>
      </c>
      <c r="AI53" s="118"/>
      <c r="AJ53" s="119"/>
      <c r="AK53" s="117" t="str">
        <f>IF(W52=AK51,L53,"")</f>
        <v/>
      </c>
      <c r="AL53" s="118"/>
      <c r="AM53" s="119"/>
      <c r="AN53" s="117" t="str">
        <f>IF(W52=AN51,O53,"")</f>
        <v/>
      </c>
      <c r="AO53" s="118"/>
      <c r="AP53" s="119"/>
      <c r="AQ53" s="117" t="str">
        <f>IF(W52=AQ51,R53,"")</f>
        <v/>
      </c>
      <c r="AR53" s="118"/>
      <c r="AS53" s="119"/>
      <c r="AT53" s="117" t="str">
        <f>IF(W52=AT51,U53,"")</f>
        <v/>
      </c>
      <c r="AU53" s="118"/>
      <c r="AV53" s="119"/>
      <c r="AW53" s="126"/>
      <c r="AX53" s="80"/>
      <c r="AY53" s="80"/>
      <c r="AZ53" s="82"/>
      <c r="BA53" s="83"/>
      <c r="BB53" s="149"/>
      <c r="BC53" s="150"/>
      <c r="BD53" s="137"/>
      <c r="BE53" s="137"/>
      <c r="BF53" s="138"/>
      <c r="BG53" s="128"/>
      <c r="BH53" s="17">
        <f>IF(OR(ISBLANK(BG52),ISBLANK(BI52)),"",IF(BG52&gt;BI52,1,0))</f>
        <v>1</v>
      </c>
      <c r="BI53" s="130"/>
      <c r="BJ53" s="128"/>
      <c r="BK53" s="17">
        <f>IF(OR(ISBLANK(BJ52),ISBLANK(BL52)),"",IF(BJ52&gt;BL52,1,0))</f>
        <v>1</v>
      </c>
      <c r="BL53" s="130"/>
      <c r="BM53" s="128"/>
      <c r="BN53" s="17">
        <f>IF(OR(ISBLANK(BM52),ISBLANK(BO52)),"",IF(BM52&gt;BO52,1,0))</f>
        <v>1</v>
      </c>
      <c r="BO53" s="130"/>
      <c r="BP53" s="128"/>
      <c r="BQ53" s="17" t="str">
        <f>IF(OR(ISBLANK(BP52),ISBLANK(BR52)),"",IF(BP52&gt;BR52,1,0))</f>
        <v/>
      </c>
      <c r="BR53" s="130"/>
      <c r="BS53" s="128"/>
      <c r="BT53" s="17" t="str">
        <f>IF(OR(ISBLANK(BS52),ISBLANK(BU52)),"",IF(BS52&gt;BU52,1,0))</f>
        <v/>
      </c>
      <c r="BU53" s="130"/>
      <c r="BV53" s="132"/>
      <c r="BW53" s="147">
        <f>BW52-BY52</f>
        <v>9</v>
      </c>
      <c r="BX53" s="147"/>
      <c r="BY53" s="147"/>
      <c r="BZ53" s="133"/>
      <c r="CA53" s="134"/>
      <c r="CB53" s="135"/>
      <c r="CC53" s="110"/>
      <c r="CD53" s="114"/>
      <c r="CE53" s="115"/>
      <c r="CF53" s="154"/>
      <c r="CG53" s="117" t="str">
        <f>IF(BV52=CG51,BH53,"")</f>
        <v/>
      </c>
      <c r="CH53" s="118"/>
      <c r="CI53" s="119"/>
      <c r="CJ53" s="117" t="str">
        <f>IF(BV52=CJ51,BK53,"")</f>
        <v/>
      </c>
      <c r="CK53" s="118"/>
      <c r="CL53" s="119"/>
      <c r="CM53" s="117" t="str">
        <f>IF(BV52=CM51,BN53,"")</f>
        <v/>
      </c>
      <c r="CN53" s="118"/>
      <c r="CO53" s="119"/>
      <c r="CP53" s="117" t="str">
        <f>IF(BV52=CP51,BQ53,"")</f>
        <v/>
      </c>
      <c r="CQ53" s="118"/>
      <c r="CR53" s="119"/>
      <c r="CS53" s="117" t="str">
        <f>IF(BV52=CS51,BT53,"")</f>
        <v/>
      </c>
      <c r="CT53" s="118"/>
      <c r="CU53" s="119"/>
      <c r="CV53" s="126"/>
      <c r="CW53" s="80"/>
      <c r="CX53" s="80"/>
      <c r="CY53" s="82"/>
      <c r="CZ53" s="83"/>
    </row>
    <row r="54" spans="3:104" s="7" customFormat="1" ht="13.5" customHeight="1" x14ac:dyDescent="0.2">
      <c r="C54" s="87">
        <v>2</v>
      </c>
      <c r="D54" s="89" t="s">
        <v>56</v>
      </c>
      <c r="E54" s="91">
        <f>IF(ISBLANK(J52),"",J52)</f>
        <v>0</v>
      </c>
      <c r="F54" s="20"/>
      <c r="G54" s="93">
        <f>IF(ISBLANK(H52),"",H52)</f>
        <v>3</v>
      </c>
      <c r="H54" s="96" t="str">
        <f>D54</f>
        <v>Фадеев К.</v>
      </c>
      <c r="I54" s="96"/>
      <c r="J54" s="97"/>
      <c r="K54" s="127">
        <v>3</v>
      </c>
      <c r="L54" s="20"/>
      <c r="M54" s="129">
        <v>0</v>
      </c>
      <c r="N54" s="127">
        <v>3</v>
      </c>
      <c r="O54" s="20"/>
      <c r="P54" s="129">
        <v>0</v>
      </c>
      <c r="Q54" s="127"/>
      <c r="R54" s="20"/>
      <c r="S54" s="129"/>
      <c r="T54" s="127"/>
      <c r="U54" s="20"/>
      <c r="V54" s="129"/>
      <c r="W54" s="100">
        <f>IF(ISBLANK(#REF!),"",SUM(F55,L55,O55,R55,U55))</f>
        <v>2</v>
      </c>
      <c r="X54" s="21">
        <f>SUM(E54,K54,N54,Q54,T54)</f>
        <v>6</v>
      </c>
      <c r="Y54" s="21" t="s">
        <v>0</v>
      </c>
      <c r="Z54" s="21">
        <f>SUM(G54,M54,P54,S54,V54)</f>
        <v>3</v>
      </c>
      <c r="AA54" s="102" t="str">
        <f>IF(AND(X54=0,Z54=0),"",IF((SUM(F54,L54,O54,R54,U54)=0),"",AVERAGE(F54,L54,O54,R54,U54)))</f>
        <v/>
      </c>
      <c r="AB54" s="104">
        <v>2</v>
      </c>
      <c r="AC54" s="106">
        <f>IF(ISBLANK(#REF!),0,W54*100000000000000+(X55+500)*1000000000000+AW54*1000000000+(BA54+500)*1000000+X54*10000+100-C54*10)</f>
        <v>703000500060080</v>
      </c>
      <c r="AD54" s="109" t="str">
        <f>IF(ISBLANK(D54),"",D54)</f>
        <v>Фадеев К.</v>
      </c>
      <c r="AE54" s="13" t="str">
        <f>IF(W54=AE51,E54,"")</f>
        <v/>
      </c>
      <c r="AF54" s="12"/>
      <c r="AG54" s="14" t="str">
        <f>IF(W54=AE51,G54,"")</f>
        <v/>
      </c>
      <c r="AH54" s="112">
        <v>2</v>
      </c>
      <c r="AI54" s="112"/>
      <c r="AJ54" s="113"/>
      <c r="AK54" s="13" t="str">
        <f>IF(W54=AK51,K54,"")</f>
        <v/>
      </c>
      <c r="AL54" s="12"/>
      <c r="AM54" s="14" t="str">
        <f>IF(W54=AK51,M54,"")</f>
        <v/>
      </c>
      <c r="AN54" s="13" t="str">
        <f>IF(W54=AN51,N54,"")</f>
        <v/>
      </c>
      <c r="AO54" s="12"/>
      <c r="AP54" s="14" t="str">
        <f>IF(W54=AN51,P54,"")</f>
        <v/>
      </c>
      <c r="AQ54" s="13" t="str">
        <f>IF(W54=AQ51,Q54,"")</f>
        <v/>
      </c>
      <c r="AR54" s="12"/>
      <c r="AS54" s="14" t="str">
        <f>IF(W54=AQ51,S54,"")</f>
        <v/>
      </c>
      <c r="AT54" s="13" t="str">
        <f>IF(W54=AT51,T54,"")</f>
        <v/>
      </c>
      <c r="AU54" s="12"/>
      <c r="AV54" s="14" t="str">
        <f>IF(W54=AT51,V54,"")</f>
        <v/>
      </c>
      <c r="AW54" s="126">
        <f>SUM(AE55:AV55)</f>
        <v>0</v>
      </c>
      <c r="AX54" s="79">
        <f>SUM(AE54,AK54,AN54,AQ54,AT54)</f>
        <v>0</v>
      </c>
      <c r="AY54" s="79" t="s">
        <v>0</v>
      </c>
      <c r="AZ54" s="81">
        <f>SUM(AG54,AM54,AP54,AS54,AV54)</f>
        <v>0</v>
      </c>
      <c r="BA54" s="83">
        <f>AX54-AZ54</f>
        <v>0</v>
      </c>
      <c r="BB54" s="87">
        <v>2</v>
      </c>
      <c r="BC54" s="89" t="s">
        <v>65</v>
      </c>
      <c r="BD54" s="91">
        <f>IF(ISBLANK(BI52),"",BI52)</f>
        <v>0</v>
      </c>
      <c r="BE54" s="20"/>
      <c r="BF54" s="93">
        <f>IF(ISBLANK(BG52),"",BG52)</f>
        <v>3</v>
      </c>
      <c r="BG54" s="96" t="str">
        <f>BC54</f>
        <v>Чупин С.</v>
      </c>
      <c r="BH54" s="96"/>
      <c r="BI54" s="97"/>
      <c r="BJ54" s="127">
        <v>3</v>
      </c>
      <c r="BK54" s="20"/>
      <c r="BL54" s="129">
        <v>0</v>
      </c>
      <c r="BM54" s="127">
        <v>3</v>
      </c>
      <c r="BN54" s="20"/>
      <c r="BO54" s="129">
        <v>0</v>
      </c>
      <c r="BP54" s="127"/>
      <c r="BQ54" s="20"/>
      <c r="BR54" s="129"/>
      <c r="BS54" s="127"/>
      <c r="BT54" s="20"/>
      <c r="BU54" s="129"/>
      <c r="BV54" s="100">
        <f>IF(ISBLANK(#REF!),"",SUM(BE55,BK55,BN55,BQ55,BT55))</f>
        <v>2</v>
      </c>
      <c r="BW54" s="21">
        <f>SUM(BD54,BJ54,BM54,BP54,BS54)</f>
        <v>6</v>
      </c>
      <c r="BX54" s="21" t="s">
        <v>0</v>
      </c>
      <c r="BY54" s="21">
        <f>SUM(BF54,BL54,BO54,BR54,BU54)</f>
        <v>3</v>
      </c>
      <c r="BZ54" s="102" t="str">
        <f>IF(AND(BW54=0,BY54=0),"",IF((SUM(BE54,BK54,BN54,BQ54,BT54)=0),"",AVERAGE(BE54,BK54,BN54,BQ54,BT54)))</f>
        <v/>
      </c>
      <c r="CA54" s="104">
        <f>IF(ISBLANK(#REF!),"",RANK(CB54,CB52:CB63))</f>
        <v>2</v>
      </c>
      <c r="CB54" s="106">
        <f>IF(ISBLANK(#REF!),0,BV54*100000000000000+(BW55+500)*1000000000000+CV54*1000000000+(CZ54+500)*1000000+BW54*10000+100-BB54*10)</f>
        <v>703000500060080</v>
      </c>
      <c r="CC54" s="109" t="str">
        <f>IF(ISBLANK(BC54),"",BC54)</f>
        <v>Чупин С.</v>
      </c>
      <c r="CD54" s="13" t="str">
        <f>IF(BV54=CD51,BD54,"")</f>
        <v/>
      </c>
      <c r="CE54" s="12"/>
      <c r="CF54" s="14" t="str">
        <f>IF(BV54=CD51,BF54,"")</f>
        <v/>
      </c>
      <c r="CG54" s="112">
        <v>2</v>
      </c>
      <c r="CH54" s="112"/>
      <c r="CI54" s="113"/>
      <c r="CJ54" s="13" t="str">
        <f>IF(BV54=CJ51,BJ54,"")</f>
        <v/>
      </c>
      <c r="CK54" s="12"/>
      <c r="CL54" s="14" t="str">
        <f>IF(BV54=CJ51,BL54,"")</f>
        <v/>
      </c>
      <c r="CM54" s="13" t="str">
        <f>IF(BV54=CM51,BM54,"")</f>
        <v/>
      </c>
      <c r="CN54" s="12"/>
      <c r="CO54" s="14" t="str">
        <f>IF(BV54=CM51,BO54,"")</f>
        <v/>
      </c>
      <c r="CP54" s="13" t="str">
        <f>IF(BV54=CP51,BP54,"")</f>
        <v/>
      </c>
      <c r="CQ54" s="12"/>
      <c r="CR54" s="14" t="str">
        <f>IF(BV54=CP51,BR54,"")</f>
        <v/>
      </c>
      <c r="CS54" s="13" t="str">
        <f>IF(BV54=CS51,BS54,"")</f>
        <v/>
      </c>
      <c r="CT54" s="12"/>
      <c r="CU54" s="14" t="str">
        <f>IF(BV54=CS51,BU54,"")</f>
        <v/>
      </c>
      <c r="CV54" s="126">
        <f>SUM(CD55:CU55)</f>
        <v>0</v>
      </c>
      <c r="CW54" s="79">
        <f>SUM(CD54,CJ54,CM54,CP54,CS54)</f>
        <v>0</v>
      </c>
      <c r="CX54" s="79" t="s">
        <v>0</v>
      </c>
      <c r="CY54" s="81">
        <f>SUM(CF54,CL54,CO54,CR54,CU54)</f>
        <v>0</v>
      </c>
      <c r="CZ54" s="83">
        <f>CW54-CY54</f>
        <v>0</v>
      </c>
    </row>
    <row r="55" spans="3:104" s="7" customFormat="1" ht="13.5" customHeight="1" thickBot="1" x14ac:dyDescent="0.25">
      <c r="C55" s="151"/>
      <c r="D55" s="150"/>
      <c r="E55" s="121"/>
      <c r="F55" s="16">
        <f>IF(I53=1,0,IF(I53=0,1,""))</f>
        <v>0</v>
      </c>
      <c r="G55" s="120"/>
      <c r="H55" s="140"/>
      <c r="I55" s="140"/>
      <c r="J55" s="141"/>
      <c r="K55" s="128"/>
      <c r="L55" s="16">
        <f>IF(OR(ISBLANK(K54),ISBLANK(M54)),"",IF(K54&gt;M54,1,0))</f>
        <v>1</v>
      </c>
      <c r="M55" s="130"/>
      <c r="N55" s="128"/>
      <c r="O55" s="16">
        <f>IF(OR(ISBLANK(N54),ISBLANK(P54)),"",IF(N54&gt;P54,1,0))</f>
        <v>1</v>
      </c>
      <c r="P55" s="130"/>
      <c r="Q55" s="128"/>
      <c r="R55" s="16" t="str">
        <f>IF(OR(ISBLANK(Q54),ISBLANK(S54)),"",IF(Q54&gt;S54,1,0))</f>
        <v/>
      </c>
      <c r="S55" s="130"/>
      <c r="T55" s="128"/>
      <c r="U55" s="16" t="str">
        <f>IF(OR(ISBLANK(T54),ISBLANK(V54)),"",IF(T54&gt;V54,1,0))</f>
        <v/>
      </c>
      <c r="V55" s="130"/>
      <c r="W55" s="100"/>
      <c r="X55" s="147">
        <f>X54-Z54</f>
        <v>3</v>
      </c>
      <c r="Y55" s="147"/>
      <c r="Z55" s="147"/>
      <c r="AA55" s="133"/>
      <c r="AB55" s="134"/>
      <c r="AC55" s="135"/>
      <c r="AD55" s="110"/>
      <c r="AE55" s="117" t="str">
        <f>IF(W54=AE51,F55,"")</f>
        <v/>
      </c>
      <c r="AF55" s="118"/>
      <c r="AG55" s="119"/>
      <c r="AH55" s="114"/>
      <c r="AI55" s="115"/>
      <c r="AJ55" s="116"/>
      <c r="AK55" s="117" t="str">
        <f>IF(W54=AK51,L55,"")</f>
        <v/>
      </c>
      <c r="AL55" s="118"/>
      <c r="AM55" s="119"/>
      <c r="AN55" s="117" t="str">
        <f>IF(W54=AN51,O55,"")</f>
        <v/>
      </c>
      <c r="AO55" s="118"/>
      <c r="AP55" s="119"/>
      <c r="AQ55" s="117" t="str">
        <f>IF(W54=AQ51,R55,"")</f>
        <v/>
      </c>
      <c r="AR55" s="118"/>
      <c r="AS55" s="119"/>
      <c r="AT55" s="117" t="str">
        <f>IF(W54=AT51,U55,"")</f>
        <v/>
      </c>
      <c r="AU55" s="118"/>
      <c r="AV55" s="119"/>
      <c r="AW55" s="126"/>
      <c r="AX55" s="80"/>
      <c r="AY55" s="80"/>
      <c r="AZ55" s="82"/>
      <c r="BA55" s="83"/>
      <c r="BB55" s="151"/>
      <c r="BC55" s="150"/>
      <c r="BD55" s="121"/>
      <c r="BE55" s="16">
        <f>IF(BH53=1,0,IF(BH53=0,1,""))</f>
        <v>0</v>
      </c>
      <c r="BF55" s="120"/>
      <c r="BG55" s="140"/>
      <c r="BH55" s="140"/>
      <c r="BI55" s="141"/>
      <c r="BJ55" s="128"/>
      <c r="BK55" s="16">
        <f>IF(OR(ISBLANK(BJ54),ISBLANK(BL54)),"",IF(BJ54&gt;BL54,1,0))</f>
        <v>1</v>
      </c>
      <c r="BL55" s="130"/>
      <c r="BM55" s="128"/>
      <c r="BN55" s="16">
        <f>IF(OR(ISBLANK(BM54),ISBLANK(BO54)),"",IF(BM54&gt;BO54,1,0))</f>
        <v>1</v>
      </c>
      <c r="BO55" s="130"/>
      <c r="BP55" s="128"/>
      <c r="BQ55" s="16" t="str">
        <f>IF(OR(ISBLANK(BP54),ISBLANK(BR54)),"",IF(BP54&gt;BR54,1,0))</f>
        <v/>
      </c>
      <c r="BR55" s="130"/>
      <c r="BS55" s="128"/>
      <c r="BT55" s="16" t="str">
        <f>IF(OR(ISBLANK(BS54),ISBLANK(BU54)),"",IF(BS54&gt;BU54,1,0))</f>
        <v/>
      </c>
      <c r="BU55" s="130"/>
      <c r="BV55" s="100"/>
      <c r="BW55" s="147">
        <f>BW54-BY54</f>
        <v>3</v>
      </c>
      <c r="BX55" s="147"/>
      <c r="BY55" s="147"/>
      <c r="BZ55" s="133"/>
      <c r="CA55" s="134"/>
      <c r="CB55" s="135"/>
      <c r="CC55" s="110"/>
      <c r="CD55" s="117" t="str">
        <f>IF(BV54=CD51,BE55,"")</f>
        <v/>
      </c>
      <c r="CE55" s="118"/>
      <c r="CF55" s="119"/>
      <c r="CG55" s="114"/>
      <c r="CH55" s="115"/>
      <c r="CI55" s="116"/>
      <c r="CJ55" s="117" t="str">
        <f>IF(BV54=CJ51,BK55,"")</f>
        <v/>
      </c>
      <c r="CK55" s="118"/>
      <c r="CL55" s="119"/>
      <c r="CM55" s="117" t="str">
        <f>IF(BV54=CM51,BN55,"")</f>
        <v/>
      </c>
      <c r="CN55" s="118"/>
      <c r="CO55" s="119"/>
      <c r="CP55" s="117" t="str">
        <f>IF(BV54=CP51,BQ55,"")</f>
        <v/>
      </c>
      <c r="CQ55" s="118"/>
      <c r="CR55" s="119"/>
      <c r="CS55" s="117" t="str">
        <f>IF(BV54=CS51,BT55,"")</f>
        <v/>
      </c>
      <c r="CT55" s="118"/>
      <c r="CU55" s="119"/>
      <c r="CV55" s="126"/>
      <c r="CW55" s="80"/>
      <c r="CX55" s="80"/>
      <c r="CY55" s="82"/>
      <c r="CZ55" s="83"/>
    </row>
    <row r="56" spans="3:104" s="7" customFormat="1" ht="13.5" customHeight="1" x14ac:dyDescent="0.2">
      <c r="C56" s="148">
        <v>3</v>
      </c>
      <c r="D56" s="152" t="s">
        <v>49</v>
      </c>
      <c r="E56" s="91">
        <f>IF(ISBLANK(M52),"",M52)</f>
        <v>2</v>
      </c>
      <c r="F56" s="20"/>
      <c r="G56" s="93">
        <f>IF(ISBLANK(K52),"",K52)</f>
        <v>3</v>
      </c>
      <c r="H56" s="91">
        <v>0</v>
      </c>
      <c r="I56" s="20"/>
      <c r="J56" s="93">
        <f>IF(ISBLANK(K54),"",K54)</f>
        <v>3</v>
      </c>
      <c r="K56" s="96" t="str">
        <f>D56</f>
        <v>Тухватуллин Т.</v>
      </c>
      <c r="L56" s="96"/>
      <c r="M56" s="97"/>
      <c r="N56" s="127">
        <v>3</v>
      </c>
      <c r="O56" s="19"/>
      <c r="P56" s="129">
        <v>2</v>
      </c>
      <c r="Q56" s="127"/>
      <c r="R56" s="19"/>
      <c r="S56" s="129"/>
      <c r="T56" s="127"/>
      <c r="U56" s="19"/>
      <c r="V56" s="129"/>
      <c r="W56" s="131">
        <f>IF(ISBLANK(#REF!),"",SUM(I57,F57,O57,R57,U57))</f>
        <v>1</v>
      </c>
      <c r="X56" s="21">
        <f>SUM(H56,E56,N56,Q56,T56)</f>
        <v>5</v>
      </c>
      <c r="Y56" s="21" t="s">
        <v>0</v>
      </c>
      <c r="Z56" s="21">
        <f>SUM(J56,G56,P56,S56,V56)</f>
        <v>8</v>
      </c>
      <c r="AA56" s="102" t="str">
        <f>IF(AND(X56=0,Z56=0),"",IF((SUM(I56,F56,O56,R56,U56)=0),"",AVERAGE(I56,F56,O56,R56,U56)))</f>
        <v/>
      </c>
      <c r="AB56" s="104">
        <v>3</v>
      </c>
      <c r="AC56" s="106">
        <f>IF(ISBLANK(#REF!),0,W56*100000000000000+(X57+500)*1000000000000+AW56*1000000000+(BA56+500)*1000000+X56*10000+100-C56*10)</f>
        <v>597000500050070</v>
      </c>
      <c r="AD56" s="109" t="str">
        <f>IF(ISBLANK(D56),"",D56)</f>
        <v>Тухватуллин Т.</v>
      </c>
      <c r="AE56" s="13" t="str">
        <f>IF(W56=AE51,E56,"")</f>
        <v/>
      </c>
      <c r="AF56" s="12"/>
      <c r="AG56" s="14" t="str">
        <f>IF(W56=AE51,G56,"")</f>
        <v/>
      </c>
      <c r="AH56" s="13" t="str">
        <f>IF(W56=AH51,H56,"")</f>
        <v/>
      </c>
      <c r="AI56" s="12"/>
      <c r="AJ56" s="14" t="str">
        <f>IF(W56=AH51,J56,"")</f>
        <v/>
      </c>
      <c r="AK56" s="111">
        <v>3</v>
      </c>
      <c r="AL56" s="112"/>
      <c r="AM56" s="113"/>
      <c r="AN56" s="13" t="str">
        <f>IF(W56=AN51,N56,"")</f>
        <v/>
      </c>
      <c r="AO56" s="12"/>
      <c r="AP56" s="14" t="str">
        <f>IF(W56=AN51,P56,"")</f>
        <v/>
      </c>
      <c r="AQ56" s="13" t="str">
        <f>IF(W56=AQ51,Q56,"")</f>
        <v/>
      </c>
      <c r="AR56" s="12"/>
      <c r="AS56" s="14" t="str">
        <f>IF(W56=AQ51,S56,"")</f>
        <v/>
      </c>
      <c r="AT56" s="13" t="str">
        <f>IF(W56=AT51,T56,"")</f>
        <v/>
      </c>
      <c r="AU56" s="12"/>
      <c r="AV56" s="14" t="str">
        <f>IF(W56=AT51,V56,"")</f>
        <v/>
      </c>
      <c r="AW56" s="126">
        <f>SUM(AE57:AV57)</f>
        <v>0</v>
      </c>
      <c r="AX56" s="79">
        <f>SUM(AH56,AE56,AN56,AQ56,AT56)</f>
        <v>0</v>
      </c>
      <c r="AY56" s="79" t="s">
        <v>0</v>
      </c>
      <c r="AZ56" s="81">
        <f>SUM(AJ56,AG56,AP56,AS56,AV56)</f>
        <v>0</v>
      </c>
      <c r="BA56" s="83">
        <f>AX56-AZ56</f>
        <v>0</v>
      </c>
      <c r="BB56" s="148">
        <v>3</v>
      </c>
      <c r="BC56" s="89" t="s">
        <v>51</v>
      </c>
      <c r="BD56" s="91">
        <f>IF(ISBLANK(BL52),"",BL52)</f>
        <v>0</v>
      </c>
      <c r="BE56" s="20"/>
      <c r="BF56" s="93">
        <f>IF(ISBLANK(BJ52),"",BJ52)</f>
        <v>3</v>
      </c>
      <c r="BG56" s="91">
        <f>IF(ISBLANK(BL54),"",BL54)</f>
        <v>0</v>
      </c>
      <c r="BH56" s="20"/>
      <c r="BI56" s="93">
        <f>IF(ISBLANK(BJ54),"",BJ54)</f>
        <v>3</v>
      </c>
      <c r="BJ56" s="96" t="str">
        <f>BC56</f>
        <v>Ившин А.</v>
      </c>
      <c r="BK56" s="96"/>
      <c r="BL56" s="97"/>
      <c r="BM56" s="127">
        <v>1</v>
      </c>
      <c r="BN56" s="19"/>
      <c r="BO56" s="129">
        <v>3</v>
      </c>
      <c r="BP56" s="127"/>
      <c r="BQ56" s="19"/>
      <c r="BR56" s="129"/>
      <c r="BS56" s="127"/>
      <c r="BT56" s="19"/>
      <c r="BU56" s="129"/>
      <c r="BV56" s="131">
        <f>IF(ISBLANK(#REF!),"",SUM(BH57,BE57,BN57,BQ57,BT57))</f>
        <v>0</v>
      </c>
      <c r="BW56" s="21">
        <f>SUM(BG56,BD56,BM56,BP56,BS56)</f>
        <v>1</v>
      </c>
      <c r="BX56" s="21" t="s">
        <v>0</v>
      </c>
      <c r="BY56" s="21">
        <f>SUM(BI56,BF56,BO56,BR56,BU56)</f>
        <v>9</v>
      </c>
      <c r="BZ56" s="102" t="str">
        <f>IF(AND(BW56=0,BY56=0),"",IF((SUM(BH56,BE56,BN56,BQ56,BT56)=0),"",AVERAGE(BH56,BE56,BN56,BQ56,BT56)))</f>
        <v/>
      </c>
      <c r="CA56" s="104">
        <v>4</v>
      </c>
      <c r="CB56" s="106">
        <f>IF(ISBLANK(#REF!),0,BV56*100000000000000+(BW57+500)*1000000000000+CV56*1000000000+(CZ56+500)*1000000+BW56*10000+100-BB56*10)</f>
        <v>492000500010070</v>
      </c>
      <c r="CC56" s="109" t="str">
        <f>IF(ISBLANK(BC56),"",BC56)</f>
        <v>Ившин А.</v>
      </c>
      <c r="CD56" s="13" t="str">
        <f>IF(BV56=CD51,BD56,"")</f>
        <v/>
      </c>
      <c r="CE56" s="12"/>
      <c r="CF56" s="14" t="str">
        <f>IF(BV56=CD51,BF56,"")</f>
        <v/>
      </c>
      <c r="CG56" s="13" t="str">
        <f>IF(BV56=CG51,BG56,"")</f>
        <v/>
      </c>
      <c r="CH56" s="12"/>
      <c r="CI56" s="14" t="str">
        <f>IF(BV56=CG51,BI56,"")</f>
        <v/>
      </c>
      <c r="CJ56" s="111">
        <v>3</v>
      </c>
      <c r="CK56" s="112"/>
      <c r="CL56" s="113"/>
      <c r="CM56" s="13" t="str">
        <f>IF(BV56=CM51,BM56,"")</f>
        <v/>
      </c>
      <c r="CN56" s="12"/>
      <c r="CO56" s="14" t="str">
        <f>IF(BV56=CM51,BO56,"")</f>
        <v/>
      </c>
      <c r="CP56" s="13">
        <f>IF(BV56=CP51,BP56,"")</f>
        <v>0</v>
      </c>
      <c r="CQ56" s="12"/>
      <c r="CR56" s="14">
        <f>IF(BV56=CP51,BR56,"")</f>
        <v>0</v>
      </c>
      <c r="CS56" s="13">
        <f>IF(BV56=CS51,BS56,"")</f>
        <v>0</v>
      </c>
      <c r="CT56" s="12"/>
      <c r="CU56" s="14">
        <f>IF(BV56=CS51,BU56,"")</f>
        <v>0</v>
      </c>
      <c r="CV56" s="126">
        <f>SUM(CD57:CU57)</f>
        <v>0</v>
      </c>
      <c r="CW56" s="79">
        <f>SUM(CG56,CD56,CM56,CP56,CS56)</f>
        <v>0</v>
      </c>
      <c r="CX56" s="79" t="s">
        <v>0</v>
      </c>
      <c r="CY56" s="81">
        <f>SUM(CI56,CF56,CO56,CR56,CU56)</f>
        <v>0</v>
      </c>
      <c r="CZ56" s="83">
        <f>CW56-CY56</f>
        <v>0</v>
      </c>
    </row>
    <row r="57" spans="3:104" s="7" customFormat="1" ht="13.5" customHeight="1" thickBot="1" x14ac:dyDescent="0.25">
      <c r="C57" s="149"/>
      <c r="D57" s="153"/>
      <c r="E57" s="121"/>
      <c r="F57" s="16">
        <f>IF(L53=1,0,IF(L53=0,1,""))</f>
        <v>0</v>
      </c>
      <c r="G57" s="120"/>
      <c r="H57" s="121"/>
      <c r="I57" s="16">
        <f>IF(L55=1,0,IF(L55=0,1,""))</f>
        <v>0</v>
      </c>
      <c r="J57" s="120"/>
      <c r="K57" s="137"/>
      <c r="L57" s="137"/>
      <c r="M57" s="138"/>
      <c r="N57" s="128"/>
      <c r="O57" s="17">
        <f>IF(OR(ISBLANK(N56),ISBLANK(P56)),"",IF(N56&gt;P56,1,0))</f>
        <v>1</v>
      </c>
      <c r="P57" s="130"/>
      <c r="Q57" s="128"/>
      <c r="R57" s="17" t="str">
        <f>IF(OR(ISBLANK(Q56),ISBLANK(S56)),"",IF(Q56&gt;S56,1,0))</f>
        <v/>
      </c>
      <c r="S57" s="130"/>
      <c r="T57" s="128"/>
      <c r="U57" s="17" t="str">
        <f>IF(OR(ISBLANK(T56),ISBLANK(V56)),"",IF(T56&gt;V56,1,0))</f>
        <v/>
      </c>
      <c r="V57" s="130"/>
      <c r="W57" s="100"/>
      <c r="X57" s="147">
        <f>X56-Z56</f>
        <v>-3</v>
      </c>
      <c r="Y57" s="147"/>
      <c r="Z57" s="147"/>
      <c r="AA57" s="133"/>
      <c r="AB57" s="134"/>
      <c r="AC57" s="135"/>
      <c r="AD57" s="110"/>
      <c r="AE57" s="117" t="str">
        <f>IF(W56=AE51,F57,"")</f>
        <v/>
      </c>
      <c r="AF57" s="118"/>
      <c r="AG57" s="119"/>
      <c r="AH57" s="117" t="str">
        <f>IF(W56=AH51,I57,"")</f>
        <v/>
      </c>
      <c r="AI57" s="118"/>
      <c r="AJ57" s="119"/>
      <c r="AK57" s="114"/>
      <c r="AL57" s="115"/>
      <c r="AM57" s="116"/>
      <c r="AN57" s="117" t="str">
        <f>IF(W56=AN51,O57,"")</f>
        <v/>
      </c>
      <c r="AO57" s="118"/>
      <c r="AP57" s="119"/>
      <c r="AQ57" s="117" t="str">
        <f>IF(W56=AQ51,R57,"")</f>
        <v/>
      </c>
      <c r="AR57" s="118"/>
      <c r="AS57" s="119"/>
      <c r="AT57" s="117" t="str">
        <f>IF(W56=AT51,U57,"")</f>
        <v/>
      </c>
      <c r="AU57" s="118"/>
      <c r="AV57" s="119"/>
      <c r="AW57" s="126"/>
      <c r="AX57" s="80"/>
      <c r="AY57" s="80"/>
      <c r="AZ57" s="82"/>
      <c r="BA57" s="83"/>
      <c r="BB57" s="149"/>
      <c r="BC57" s="150"/>
      <c r="BD57" s="121"/>
      <c r="BE57" s="16">
        <f>IF(BK53=1,0,IF(BK53=0,1,""))</f>
        <v>0</v>
      </c>
      <c r="BF57" s="120"/>
      <c r="BG57" s="121"/>
      <c r="BH57" s="16">
        <f>IF(BK55=1,0,IF(BK55=0,1,""))</f>
        <v>0</v>
      </c>
      <c r="BI57" s="120"/>
      <c r="BJ57" s="137"/>
      <c r="BK57" s="137"/>
      <c r="BL57" s="138"/>
      <c r="BM57" s="128"/>
      <c r="BN57" s="17">
        <f>IF(OR(ISBLANK(BM56),ISBLANK(BO56)),"",IF(BM56&gt;BO56,1,0))</f>
        <v>0</v>
      </c>
      <c r="BO57" s="130"/>
      <c r="BP57" s="128"/>
      <c r="BQ57" s="17" t="str">
        <f>IF(OR(ISBLANK(BP56),ISBLANK(BR56)),"",IF(BP56&gt;BR56,1,0))</f>
        <v/>
      </c>
      <c r="BR57" s="130"/>
      <c r="BS57" s="128"/>
      <c r="BT57" s="17" t="str">
        <f>IF(OR(ISBLANK(BS56),ISBLANK(BU56)),"",IF(BS56&gt;BU56,1,0))</f>
        <v/>
      </c>
      <c r="BU57" s="130"/>
      <c r="BV57" s="100"/>
      <c r="BW57" s="147">
        <f>BW56-BY56</f>
        <v>-8</v>
      </c>
      <c r="BX57" s="147"/>
      <c r="BY57" s="147"/>
      <c r="BZ57" s="133"/>
      <c r="CA57" s="134"/>
      <c r="CB57" s="135"/>
      <c r="CC57" s="110"/>
      <c r="CD57" s="117" t="str">
        <f>IF(BV56=CD51,BE57,"")</f>
        <v/>
      </c>
      <c r="CE57" s="118"/>
      <c r="CF57" s="119"/>
      <c r="CG57" s="117" t="str">
        <f>IF(BV56=CG51,BH57,"")</f>
        <v/>
      </c>
      <c r="CH57" s="118"/>
      <c r="CI57" s="119"/>
      <c r="CJ57" s="114"/>
      <c r="CK57" s="115"/>
      <c r="CL57" s="116"/>
      <c r="CM57" s="117" t="str">
        <f>IF(BV56=CM51,BN57,"")</f>
        <v/>
      </c>
      <c r="CN57" s="118"/>
      <c r="CO57" s="119"/>
      <c r="CP57" s="117" t="str">
        <f>IF(BV56=CP51,BQ57,"")</f>
        <v/>
      </c>
      <c r="CQ57" s="118"/>
      <c r="CR57" s="119"/>
      <c r="CS57" s="117" t="str">
        <f>IF(BV56=CS51,BT57,"")</f>
        <v/>
      </c>
      <c r="CT57" s="118"/>
      <c r="CU57" s="119"/>
      <c r="CV57" s="126"/>
      <c r="CW57" s="80"/>
      <c r="CX57" s="80"/>
      <c r="CY57" s="82"/>
      <c r="CZ57" s="83"/>
    </row>
    <row r="58" spans="3:104" s="7" customFormat="1" ht="13.5" customHeight="1" x14ac:dyDescent="0.2">
      <c r="C58" s="87">
        <v>4</v>
      </c>
      <c r="D58" s="89" t="s">
        <v>61</v>
      </c>
      <c r="E58" s="91">
        <f>IF(ISBLANK(P52),"",P52)</f>
        <v>0</v>
      </c>
      <c r="F58" s="20"/>
      <c r="G58" s="93">
        <f>IF(ISBLANK(N52),"",N52)</f>
        <v>3</v>
      </c>
      <c r="H58" s="91">
        <f>IF(ISBLANK(P54),"",P54)</f>
        <v>0</v>
      </c>
      <c r="I58" s="20"/>
      <c r="J58" s="93">
        <f>IF(ISBLANK(N54),"",N54)</f>
        <v>3</v>
      </c>
      <c r="K58" s="91">
        <f>IF(ISBLANK(P56),"",P56)</f>
        <v>2</v>
      </c>
      <c r="L58" s="20"/>
      <c r="M58" s="93">
        <f>IF(ISBLANK(N56),"",N56)</f>
        <v>3</v>
      </c>
      <c r="N58" s="96" t="str">
        <f>D58</f>
        <v>Пономарева А.</v>
      </c>
      <c r="O58" s="96"/>
      <c r="P58" s="97"/>
      <c r="Q58" s="127"/>
      <c r="R58" s="20"/>
      <c r="S58" s="129"/>
      <c r="T58" s="127"/>
      <c r="U58" s="20"/>
      <c r="V58" s="129"/>
      <c r="W58" s="131">
        <f>IF(ISBLANK(#REF!),"",SUM(I59,L59,F59,R59,U59))</f>
        <v>0</v>
      </c>
      <c r="X58" s="21">
        <f>SUM(H58,K58,E58,Q58,T58)</f>
        <v>2</v>
      </c>
      <c r="Y58" s="21" t="s">
        <v>0</v>
      </c>
      <c r="Z58" s="21">
        <f>SUM(J58,M58,G58,S58,V58)</f>
        <v>9</v>
      </c>
      <c r="AA58" s="102" t="str">
        <f>IF(AND(X58=0,Z58=0),"",IF((SUM(I58,L58,F58,R58,U58)=0),"",AVERAGE(I58,L58,F58,R58,U58)))</f>
        <v/>
      </c>
      <c r="AB58" s="104">
        <v>4</v>
      </c>
      <c r="AC58" s="106">
        <f>IF(ISBLANK(#REF!),0,W58*100000000000000+(X59+500)*1000000000000+AW58*1000000000+(BA58+500)*1000000+X58*10000+100-C58*10)</f>
        <v>493000500020060</v>
      </c>
      <c r="AD58" s="109" t="str">
        <f>IF(ISBLANK(D58),"",D58)</f>
        <v>Пономарева А.</v>
      </c>
      <c r="AE58" s="13" t="str">
        <f>IF(W58=AE51,E58,"")</f>
        <v/>
      </c>
      <c r="AF58" s="12"/>
      <c r="AG58" s="14" t="str">
        <f>IF(W58=AE51,G58,"")</f>
        <v/>
      </c>
      <c r="AH58" s="13" t="str">
        <f>IF(W58=AH51,H58,"")</f>
        <v/>
      </c>
      <c r="AI58" s="12"/>
      <c r="AJ58" s="14" t="str">
        <f>IF(W58=AH51,J58,"")</f>
        <v/>
      </c>
      <c r="AK58" s="13" t="str">
        <f>IF(W58=AK51,K58,"")</f>
        <v/>
      </c>
      <c r="AL58" s="12"/>
      <c r="AM58" s="14" t="str">
        <f>IF(W58=AK51,M58,"")</f>
        <v/>
      </c>
      <c r="AN58" s="111">
        <v>4</v>
      </c>
      <c r="AO58" s="112"/>
      <c r="AP58" s="113"/>
      <c r="AQ58" s="13">
        <f>IF(W58=AQ51,Q58,"")</f>
        <v>0</v>
      </c>
      <c r="AR58" s="12"/>
      <c r="AS58" s="14">
        <f>IF(W58=AQ51,S58,"")</f>
        <v>0</v>
      </c>
      <c r="AT58" s="13">
        <f>IF(W58=AT51,T58,"")</f>
        <v>0</v>
      </c>
      <c r="AU58" s="12"/>
      <c r="AV58" s="14">
        <f>IF(W58=AT51,V58,"")</f>
        <v>0</v>
      </c>
      <c r="AW58" s="126">
        <f>SUM(AE59:AV59)</f>
        <v>0</v>
      </c>
      <c r="AX58" s="79">
        <f>SUM(AH58,AK58,AE58,AQ58,AT58)</f>
        <v>0</v>
      </c>
      <c r="AY58" s="79" t="s">
        <v>0</v>
      </c>
      <c r="AZ58" s="81">
        <f>SUM(AJ58,AM58,AG58,AS58,AV58)</f>
        <v>0</v>
      </c>
      <c r="BA58" s="83">
        <f>AX58-AZ58</f>
        <v>0</v>
      </c>
      <c r="BB58" s="87">
        <v>4</v>
      </c>
      <c r="BC58" s="89" t="s">
        <v>66</v>
      </c>
      <c r="BD58" s="91">
        <f>IF(ISBLANK(BO52),"",BO52)</f>
        <v>0</v>
      </c>
      <c r="BE58" s="20"/>
      <c r="BF58" s="93">
        <f>IF(ISBLANK(BM52),"",BM52)</f>
        <v>3</v>
      </c>
      <c r="BG58" s="91">
        <f>IF(ISBLANK(BO54),"",BO54)</f>
        <v>0</v>
      </c>
      <c r="BH58" s="20"/>
      <c r="BI58" s="93">
        <f>IF(ISBLANK(BM54),"",BM54)</f>
        <v>3</v>
      </c>
      <c r="BJ58" s="91">
        <f>IF(ISBLANK(BO56),"",BO56)</f>
        <v>3</v>
      </c>
      <c r="BK58" s="20"/>
      <c r="BL58" s="93">
        <f>IF(ISBLANK(BM56),"",BM56)</f>
        <v>1</v>
      </c>
      <c r="BM58" s="96" t="str">
        <f>BC58</f>
        <v>Тимофеев Д.</v>
      </c>
      <c r="BN58" s="96"/>
      <c r="BO58" s="97"/>
      <c r="BP58" s="127"/>
      <c r="BQ58" s="20"/>
      <c r="BR58" s="129"/>
      <c r="BS58" s="127"/>
      <c r="BT58" s="20"/>
      <c r="BU58" s="129"/>
      <c r="BV58" s="131">
        <f>IF(ISBLANK(#REF!),"",SUM(BH59,BK59,BE59,BQ59,BT59))</f>
        <v>1</v>
      </c>
      <c r="BW58" s="21">
        <f>SUM(BG58,BJ58,BD58,BP58,BS58)</f>
        <v>3</v>
      </c>
      <c r="BX58" s="21" t="s">
        <v>0</v>
      </c>
      <c r="BY58" s="21">
        <f>SUM(BI58,BL58,BF58,BR58,BU58)</f>
        <v>7</v>
      </c>
      <c r="BZ58" s="102" t="str">
        <f>IF(AND(BW58=0,BY58=0),"",IF((SUM(BH58,BK58,BE58,BQ58,BT58)=0),"",AVERAGE(BH58,BK58,BE58,BQ58,BT58)))</f>
        <v/>
      </c>
      <c r="CA58" s="104">
        <v>3</v>
      </c>
      <c r="CB58" s="106">
        <f>IF(ISBLANK(#REF!),0,BV58*100000000000000+(BW59+500)*1000000000000+CV58*1000000000+(CZ58+500)*1000000+BW58*10000+100-BB58*10)</f>
        <v>596000500030060</v>
      </c>
      <c r="CC58" s="109" t="str">
        <f>IF(ISBLANK(BC58),"",BC58)</f>
        <v>Тимофеев Д.</v>
      </c>
      <c r="CD58" s="13" t="str">
        <f>IF(BV58=CD51,BD58,"")</f>
        <v/>
      </c>
      <c r="CE58" s="12"/>
      <c r="CF58" s="14" t="str">
        <f>IF(BV58=CD51,BF58,"")</f>
        <v/>
      </c>
      <c r="CG58" s="13" t="str">
        <f>IF(BV58=CG51,BG58,"")</f>
        <v/>
      </c>
      <c r="CH58" s="12"/>
      <c r="CI58" s="14" t="str">
        <f>IF(BV58=CG51,BI58,"")</f>
        <v/>
      </c>
      <c r="CJ58" s="13" t="str">
        <f>IF(BV58=CJ51,BJ58,"")</f>
        <v/>
      </c>
      <c r="CK58" s="12"/>
      <c r="CL58" s="14" t="str">
        <f>IF(BV58=CJ51,BL58,"")</f>
        <v/>
      </c>
      <c r="CM58" s="111">
        <v>4</v>
      </c>
      <c r="CN58" s="112"/>
      <c r="CO58" s="113"/>
      <c r="CP58" s="13" t="str">
        <f>IF(BV58=CP51,BP58,"")</f>
        <v/>
      </c>
      <c r="CQ58" s="12"/>
      <c r="CR58" s="14" t="str">
        <f>IF(BV58=CP51,BR58,"")</f>
        <v/>
      </c>
      <c r="CS58" s="13" t="str">
        <f>IF(BV58=CS51,BS58,"")</f>
        <v/>
      </c>
      <c r="CT58" s="12"/>
      <c r="CU58" s="14" t="str">
        <f>IF(BV58=CS51,BU58,"")</f>
        <v/>
      </c>
      <c r="CV58" s="126">
        <f>SUM(CD59:CU59)</f>
        <v>0</v>
      </c>
      <c r="CW58" s="79">
        <f>SUM(CG58,CJ58,CD58,CP58,CS58)</f>
        <v>0</v>
      </c>
      <c r="CX58" s="79" t="s">
        <v>0</v>
      </c>
      <c r="CY58" s="81">
        <f>SUM(CI58,CL58,CF58,CR58,CU58)</f>
        <v>0</v>
      </c>
      <c r="CZ58" s="83">
        <f>CW58-CY58</f>
        <v>0</v>
      </c>
    </row>
    <row r="59" spans="3:104" s="7" customFormat="1" ht="13.5" customHeight="1" thickBot="1" x14ac:dyDescent="0.25">
      <c r="C59" s="151"/>
      <c r="D59" s="150"/>
      <c r="E59" s="121"/>
      <c r="F59" s="16">
        <f>IF(O53=1,0,IF(O53=0,1,""))</f>
        <v>0</v>
      </c>
      <c r="G59" s="120"/>
      <c r="H59" s="121"/>
      <c r="I59" s="16">
        <f>IF(O55=1,0,IF(O55=0,1,""))</f>
        <v>0</v>
      </c>
      <c r="J59" s="120"/>
      <c r="K59" s="121"/>
      <c r="L59" s="16">
        <f>IF(O57=1,0,IF(O57=0,1,""))</f>
        <v>0</v>
      </c>
      <c r="M59" s="120"/>
      <c r="N59" s="140"/>
      <c r="O59" s="140"/>
      <c r="P59" s="141"/>
      <c r="Q59" s="128"/>
      <c r="R59" s="16" t="str">
        <f>IF(OR(ISBLANK(Q58),ISBLANK(S58)),"",IF(Q58&gt;S58,1,0))</f>
        <v/>
      </c>
      <c r="S59" s="130"/>
      <c r="T59" s="128"/>
      <c r="U59" s="16" t="str">
        <f>IF(OR(ISBLANK(T58),ISBLANK(V58)),"",IF(T58&gt;V58,1,0))</f>
        <v/>
      </c>
      <c r="V59" s="130"/>
      <c r="W59" s="132"/>
      <c r="X59" s="147">
        <f>X58-Z58</f>
        <v>-7</v>
      </c>
      <c r="Y59" s="147"/>
      <c r="Z59" s="147"/>
      <c r="AA59" s="133"/>
      <c r="AB59" s="134"/>
      <c r="AC59" s="135"/>
      <c r="AD59" s="110"/>
      <c r="AE59" s="117" t="str">
        <f>IF(W58=AE51,F59,"")</f>
        <v/>
      </c>
      <c r="AF59" s="118"/>
      <c r="AG59" s="119"/>
      <c r="AH59" s="117" t="str">
        <f>IF(W58=AH51,I59,"")</f>
        <v/>
      </c>
      <c r="AI59" s="118"/>
      <c r="AJ59" s="119"/>
      <c r="AK59" s="117" t="str">
        <f>IF(W58=AK51,L59,"")</f>
        <v/>
      </c>
      <c r="AL59" s="118"/>
      <c r="AM59" s="119"/>
      <c r="AN59" s="114"/>
      <c r="AO59" s="115"/>
      <c r="AP59" s="116"/>
      <c r="AQ59" s="117" t="str">
        <f>IF(W58=AQ51,R59,"")</f>
        <v/>
      </c>
      <c r="AR59" s="118"/>
      <c r="AS59" s="119"/>
      <c r="AT59" s="117" t="str">
        <f>IF(W58=AT51,U59,"")</f>
        <v/>
      </c>
      <c r="AU59" s="118"/>
      <c r="AV59" s="119"/>
      <c r="AW59" s="126"/>
      <c r="AX59" s="80"/>
      <c r="AY59" s="80"/>
      <c r="AZ59" s="82"/>
      <c r="BA59" s="83"/>
      <c r="BB59" s="151"/>
      <c r="BC59" s="150"/>
      <c r="BD59" s="121"/>
      <c r="BE59" s="16">
        <f>IF(BN53=1,0,IF(BN53=0,1,""))</f>
        <v>0</v>
      </c>
      <c r="BF59" s="120"/>
      <c r="BG59" s="121"/>
      <c r="BH59" s="16">
        <f>IF(BN55=1,0,IF(BN55=0,1,""))</f>
        <v>0</v>
      </c>
      <c r="BI59" s="120"/>
      <c r="BJ59" s="121"/>
      <c r="BK59" s="16">
        <f>IF(BN57=1,0,IF(BN57=0,1,""))</f>
        <v>1</v>
      </c>
      <c r="BL59" s="120"/>
      <c r="BM59" s="140"/>
      <c r="BN59" s="140"/>
      <c r="BO59" s="141"/>
      <c r="BP59" s="128"/>
      <c r="BQ59" s="16" t="str">
        <f>IF(OR(ISBLANK(BP58),ISBLANK(BR58)),"",IF(BP58&gt;BR58,1,0))</f>
        <v/>
      </c>
      <c r="BR59" s="130"/>
      <c r="BS59" s="128"/>
      <c r="BT59" s="16" t="str">
        <f>IF(OR(ISBLANK(BS58),ISBLANK(BU58)),"",IF(BS58&gt;BU58,1,0))</f>
        <v/>
      </c>
      <c r="BU59" s="130"/>
      <c r="BV59" s="132"/>
      <c r="BW59" s="147">
        <f>BW58-BY58</f>
        <v>-4</v>
      </c>
      <c r="BX59" s="147"/>
      <c r="BY59" s="147"/>
      <c r="BZ59" s="133"/>
      <c r="CA59" s="134"/>
      <c r="CB59" s="135"/>
      <c r="CC59" s="110"/>
      <c r="CD59" s="117" t="str">
        <f>IF(BV58=CD51,BE59,"")</f>
        <v/>
      </c>
      <c r="CE59" s="118"/>
      <c r="CF59" s="119"/>
      <c r="CG59" s="117" t="str">
        <f>IF(BV58=CG51,BH59,"")</f>
        <v/>
      </c>
      <c r="CH59" s="118"/>
      <c r="CI59" s="119"/>
      <c r="CJ59" s="117" t="str">
        <f>IF(BV58=CJ51,BK59,"")</f>
        <v/>
      </c>
      <c r="CK59" s="118"/>
      <c r="CL59" s="119"/>
      <c r="CM59" s="114"/>
      <c r="CN59" s="115"/>
      <c r="CO59" s="116"/>
      <c r="CP59" s="117" t="str">
        <f>IF(BV58=CP51,BQ59,"")</f>
        <v/>
      </c>
      <c r="CQ59" s="118"/>
      <c r="CR59" s="119"/>
      <c r="CS59" s="117" t="str">
        <f>IF(BV58=CS51,BT59,"")</f>
        <v/>
      </c>
      <c r="CT59" s="118"/>
      <c r="CU59" s="119"/>
      <c r="CV59" s="126"/>
      <c r="CW59" s="80"/>
      <c r="CX59" s="80"/>
      <c r="CY59" s="82"/>
      <c r="CZ59" s="83"/>
    </row>
    <row r="60" spans="3:104" s="7" customFormat="1" ht="13.5" customHeight="1" x14ac:dyDescent="0.2">
      <c r="C60" s="148">
        <v>5</v>
      </c>
      <c r="D60" s="89"/>
      <c r="E60" s="91" t="str">
        <f>IF(ISBLANK(S52),"",S52)</f>
        <v/>
      </c>
      <c r="F60" s="20"/>
      <c r="G60" s="93" t="str">
        <f>IF(ISBLANK(Q52),"",Q52)</f>
        <v/>
      </c>
      <c r="H60" s="91" t="str">
        <f>IF(ISBLANK(S54),"",S54)</f>
        <v/>
      </c>
      <c r="I60" s="20"/>
      <c r="J60" s="93" t="str">
        <f>IF(ISBLANK(Q54),"",Q54)</f>
        <v/>
      </c>
      <c r="K60" s="91" t="str">
        <f>IF(ISBLANK(S56),"",S56)</f>
        <v/>
      </c>
      <c r="L60" s="20"/>
      <c r="M60" s="93" t="str">
        <f>IF(ISBLANK(Q56),"",Q56)</f>
        <v/>
      </c>
      <c r="N60" s="91" t="str">
        <f>IF(ISBLANK(S58),"",S58)</f>
        <v/>
      </c>
      <c r="O60" s="20"/>
      <c r="P60" s="93" t="str">
        <f>IF(ISBLANK(Q58),"",Q58)</f>
        <v/>
      </c>
      <c r="Q60" s="96">
        <f>D60</f>
        <v>0</v>
      </c>
      <c r="R60" s="96"/>
      <c r="S60" s="97"/>
      <c r="T60" s="127"/>
      <c r="U60" s="19"/>
      <c r="V60" s="129"/>
      <c r="W60" s="100">
        <f>IF(ISBLANK(#REF!),"",SUM(I61,L61,O61,F61,U61))</f>
        <v>0</v>
      </c>
      <c r="X60" s="21">
        <f>SUM(H60,K60,N60,E60,T60)</f>
        <v>0</v>
      </c>
      <c r="Y60" s="21" t="s">
        <v>0</v>
      </c>
      <c r="Z60" s="21">
        <f>SUM(J60,M60,P60,G60,V60)</f>
        <v>0</v>
      </c>
      <c r="AA60" s="102" t="str">
        <f>IF(AND(X60=0,Z60=0),"",IF((SUM(I60,L60,O60,F60,U60)=0),"",AVERAGE(I60,L60,O60,F60,U60)))</f>
        <v/>
      </c>
      <c r="AB60" s="104"/>
      <c r="AC60" s="106">
        <f>IF(ISBLANK(#REF!),0,W60*100000000000000+(X61+500)*1000000000000+AW60*1000000000+(BA60+500)*1000000+X60*10000+100-C60*10)</f>
        <v>500000500000050</v>
      </c>
      <c r="AD60" s="109" t="str">
        <f>IF(ISBLANK(D60),"",D60)</f>
        <v/>
      </c>
      <c r="AE60" s="13" t="str">
        <f>IF(W60=AE51,E60,"")</f>
        <v/>
      </c>
      <c r="AF60" s="12"/>
      <c r="AG60" s="14" t="str">
        <f>IF(W60=AE51,G60,"")</f>
        <v/>
      </c>
      <c r="AH60" s="13" t="str">
        <f>IF(W60=AH51,H60,"")</f>
        <v/>
      </c>
      <c r="AI60" s="12"/>
      <c r="AJ60" s="14" t="str">
        <f>IF(W60=AH51,J60,"")</f>
        <v/>
      </c>
      <c r="AK60" s="13" t="str">
        <f>IF(W60=AK51,K60,"")</f>
        <v/>
      </c>
      <c r="AL60" s="12"/>
      <c r="AM60" s="14" t="str">
        <f>IF(W60=AK51,M60,"")</f>
        <v/>
      </c>
      <c r="AN60" s="13" t="str">
        <f>IF(W60=AN51,N60,"")</f>
        <v/>
      </c>
      <c r="AO60" s="12"/>
      <c r="AP60" s="14" t="str">
        <f>IF(W60=AN51,P60,"")</f>
        <v/>
      </c>
      <c r="AQ60" s="111">
        <v>5</v>
      </c>
      <c r="AR60" s="112"/>
      <c r="AS60" s="113"/>
      <c r="AT60" s="13">
        <f>IF(W60=AT51,T60,"")</f>
        <v>0</v>
      </c>
      <c r="AU60" s="12"/>
      <c r="AV60" s="14">
        <f>IF(W60=AT51,V60,"")</f>
        <v>0</v>
      </c>
      <c r="AW60" s="126">
        <f>SUM(AE61:AV61)</f>
        <v>0</v>
      </c>
      <c r="AX60" s="79">
        <f>SUM(AH60,AK60,AN60,AE60,AT60)</f>
        <v>0</v>
      </c>
      <c r="AY60" s="79" t="s">
        <v>0</v>
      </c>
      <c r="AZ60" s="81">
        <f>SUM(AJ60,AM60,AP60,AG60,AV60)</f>
        <v>0</v>
      </c>
      <c r="BA60" s="83">
        <f>AX60-AZ60</f>
        <v>0</v>
      </c>
      <c r="BB60" s="148">
        <v>5</v>
      </c>
      <c r="BC60" s="89"/>
      <c r="BD60" s="91" t="str">
        <f>IF(ISBLANK(BR52),"",BR52)</f>
        <v/>
      </c>
      <c r="BE60" s="20"/>
      <c r="BF60" s="93" t="str">
        <f>IF(ISBLANK(BP52),"",BP52)</f>
        <v/>
      </c>
      <c r="BG60" s="91" t="str">
        <f>IF(ISBLANK(BR54),"",BR54)</f>
        <v/>
      </c>
      <c r="BH60" s="20"/>
      <c r="BI60" s="93" t="str">
        <f>IF(ISBLANK(BP54),"",BP54)</f>
        <v/>
      </c>
      <c r="BJ60" s="91" t="str">
        <f>IF(ISBLANK(BR56),"",BR56)</f>
        <v/>
      </c>
      <c r="BK60" s="20"/>
      <c r="BL60" s="93" t="str">
        <f>IF(ISBLANK(BP56),"",BP56)</f>
        <v/>
      </c>
      <c r="BM60" s="91" t="str">
        <f>IF(ISBLANK(BR58),"",BR58)</f>
        <v/>
      </c>
      <c r="BN60" s="20"/>
      <c r="BO60" s="93" t="str">
        <f>IF(ISBLANK(BP58),"",BP58)</f>
        <v/>
      </c>
      <c r="BP60" s="96">
        <f>BC60</f>
        <v>0</v>
      </c>
      <c r="BQ60" s="96"/>
      <c r="BR60" s="97"/>
      <c r="BS60" s="127"/>
      <c r="BT60" s="19"/>
      <c r="BU60" s="129"/>
      <c r="BV60" s="100">
        <f>IF(ISBLANK(#REF!),"",SUM(BH61,BK61,BN61,BE61,BT61))</f>
        <v>0</v>
      </c>
      <c r="BW60" s="21">
        <f>SUM(BG60,BJ60,BM60,BD60,BS60)</f>
        <v>0</v>
      </c>
      <c r="BX60" s="21" t="s">
        <v>0</v>
      </c>
      <c r="BY60" s="21">
        <f>SUM(BI60,BL60,BO60,BF60,BU60)</f>
        <v>0</v>
      </c>
      <c r="BZ60" s="102" t="str">
        <f>IF(AND(BW60=0,BY60=0),"",IF((SUM(BH60,BK60,BN60,BE60,BT60)=0),"",AVERAGE(BH60,BK60,BN60,BE60,BT60)))</f>
        <v/>
      </c>
      <c r="CA60" s="104"/>
      <c r="CB60" s="106">
        <f>IF(ISBLANK(#REF!),0,BV60*100000000000000+(BW61+500)*1000000000000+CV60*1000000000+(CZ60+500)*1000000+BW60*10000+100-BB60*10)</f>
        <v>500000500000050</v>
      </c>
      <c r="CC60" s="109" t="str">
        <f>IF(ISBLANK(BC60),"",BC60)</f>
        <v/>
      </c>
      <c r="CD60" s="13" t="str">
        <f>IF(BV60=CD51,BD60,"")</f>
        <v/>
      </c>
      <c r="CE60" s="12"/>
      <c r="CF60" s="14" t="str">
        <f>IF(BV60=CD51,BF60,"")</f>
        <v/>
      </c>
      <c r="CG60" s="13" t="str">
        <f>IF(BV60=CG51,BG60,"")</f>
        <v/>
      </c>
      <c r="CH60" s="12"/>
      <c r="CI60" s="14" t="str">
        <f>IF(BV60=CG51,BI60,"")</f>
        <v/>
      </c>
      <c r="CJ60" s="13" t="str">
        <f>IF(BV60=CJ51,BJ60,"")</f>
        <v/>
      </c>
      <c r="CK60" s="12"/>
      <c r="CL60" s="14" t="str">
        <f>IF(BV60=CJ51,BL60,"")</f>
        <v/>
      </c>
      <c r="CM60" s="13" t="str">
        <f>IF(BV60=CM51,BM60,"")</f>
        <v/>
      </c>
      <c r="CN60" s="12"/>
      <c r="CO60" s="14" t="str">
        <f>IF(BV60=CM51,BO60,"")</f>
        <v/>
      </c>
      <c r="CP60" s="111">
        <v>5</v>
      </c>
      <c r="CQ60" s="112"/>
      <c r="CR60" s="113"/>
      <c r="CS60" s="13">
        <f>IF(BV60=CS51,BS60,"")</f>
        <v>0</v>
      </c>
      <c r="CT60" s="12"/>
      <c r="CU60" s="14">
        <f>IF(BV60=CS51,BU60,"")</f>
        <v>0</v>
      </c>
      <c r="CV60" s="126">
        <f>SUM(CD61:CU61)</f>
        <v>0</v>
      </c>
      <c r="CW60" s="79">
        <f>SUM(CG60,CJ60,CM60,CD60,CS60)</f>
        <v>0</v>
      </c>
      <c r="CX60" s="79" t="s">
        <v>0</v>
      </c>
      <c r="CY60" s="81">
        <f>SUM(CI60,CL60,CO60,CF60,CU60)</f>
        <v>0</v>
      </c>
      <c r="CZ60" s="83">
        <f>CW60-CY60</f>
        <v>0</v>
      </c>
    </row>
    <row r="61" spans="3:104" s="7" customFormat="1" ht="13.5" customHeight="1" thickBot="1" x14ac:dyDescent="0.25">
      <c r="C61" s="149"/>
      <c r="D61" s="150"/>
      <c r="E61" s="121"/>
      <c r="F61" s="16" t="str">
        <f>IF(R53=1,0,IF(R53=0,1,""))</f>
        <v/>
      </c>
      <c r="G61" s="120"/>
      <c r="H61" s="121"/>
      <c r="I61" s="16" t="str">
        <f>IF(R55=1,0,IF(R55=0,1,""))</f>
        <v/>
      </c>
      <c r="J61" s="120"/>
      <c r="K61" s="121"/>
      <c r="L61" s="16" t="str">
        <f>IF(R57=1,0,IF(R57=0,1,""))</f>
        <v/>
      </c>
      <c r="M61" s="120"/>
      <c r="N61" s="121"/>
      <c r="O61" s="16" t="str">
        <f>IF(R59=1,0,IF(R59=0,1,""))</f>
        <v/>
      </c>
      <c r="P61" s="120"/>
      <c r="Q61" s="137"/>
      <c r="R61" s="137"/>
      <c r="S61" s="138"/>
      <c r="T61" s="128"/>
      <c r="U61" s="17" t="str">
        <f>IF(OR(ISBLANK(T60),ISBLANK(V60)),"",IF(T60&gt;V60,1,0))</f>
        <v/>
      </c>
      <c r="V61" s="130"/>
      <c r="W61" s="132"/>
      <c r="X61" s="147">
        <f>X60-Z60</f>
        <v>0</v>
      </c>
      <c r="Y61" s="147"/>
      <c r="Z61" s="147"/>
      <c r="AA61" s="133"/>
      <c r="AB61" s="134"/>
      <c r="AC61" s="135"/>
      <c r="AD61" s="110"/>
      <c r="AE61" s="117" t="str">
        <f>IF(W60=AE51,F61,"")</f>
        <v/>
      </c>
      <c r="AF61" s="118"/>
      <c r="AG61" s="119"/>
      <c r="AH61" s="117" t="str">
        <f>IF(W60=AH51,I61,"")</f>
        <v/>
      </c>
      <c r="AI61" s="118"/>
      <c r="AJ61" s="119"/>
      <c r="AK61" s="117" t="str">
        <f>IF(W60=AK51,L61,"")</f>
        <v/>
      </c>
      <c r="AL61" s="118"/>
      <c r="AM61" s="119"/>
      <c r="AN61" s="117" t="str">
        <f>IF(W60=AN51,O61,"")</f>
        <v/>
      </c>
      <c r="AO61" s="118"/>
      <c r="AP61" s="119"/>
      <c r="AQ61" s="114"/>
      <c r="AR61" s="115"/>
      <c r="AS61" s="116"/>
      <c r="AT61" s="117" t="str">
        <f>IF(W60=AT51,U61,"")</f>
        <v/>
      </c>
      <c r="AU61" s="118"/>
      <c r="AV61" s="119"/>
      <c r="AW61" s="126"/>
      <c r="AX61" s="80"/>
      <c r="AY61" s="80"/>
      <c r="AZ61" s="82"/>
      <c r="BA61" s="83"/>
      <c r="BB61" s="149"/>
      <c r="BC61" s="150"/>
      <c r="BD61" s="121"/>
      <c r="BE61" s="16" t="str">
        <f>IF(BQ53=1,0,IF(BQ53=0,1,""))</f>
        <v/>
      </c>
      <c r="BF61" s="120"/>
      <c r="BG61" s="121"/>
      <c r="BH61" s="16" t="str">
        <f>IF(BQ55=1,0,IF(BQ55=0,1,""))</f>
        <v/>
      </c>
      <c r="BI61" s="120"/>
      <c r="BJ61" s="121"/>
      <c r="BK61" s="16" t="str">
        <f>IF(BQ57=1,0,IF(BQ57=0,1,""))</f>
        <v/>
      </c>
      <c r="BL61" s="120"/>
      <c r="BM61" s="121"/>
      <c r="BN61" s="16" t="str">
        <f>IF(BQ59=1,0,IF(BQ59=0,1,""))</f>
        <v/>
      </c>
      <c r="BO61" s="120"/>
      <c r="BP61" s="137"/>
      <c r="BQ61" s="137"/>
      <c r="BR61" s="138"/>
      <c r="BS61" s="128"/>
      <c r="BT61" s="17" t="str">
        <f>IF(OR(ISBLANK(BS60),ISBLANK(BU60)),"",IF(BS60&gt;BU60,1,0))</f>
        <v/>
      </c>
      <c r="BU61" s="130"/>
      <c r="BV61" s="132"/>
      <c r="BW61" s="147">
        <f>BW60-BY60</f>
        <v>0</v>
      </c>
      <c r="BX61" s="147"/>
      <c r="BY61" s="147"/>
      <c r="BZ61" s="133"/>
      <c r="CA61" s="134"/>
      <c r="CB61" s="135"/>
      <c r="CC61" s="110"/>
      <c r="CD61" s="117" t="str">
        <f>IF(BV60=CD51,BE61,"")</f>
        <v/>
      </c>
      <c r="CE61" s="118"/>
      <c r="CF61" s="119"/>
      <c r="CG61" s="117" t="str">
        <f>IF(BV60=CG51,BH61,"")</f>
        <v/>
      </c>
      <c r="CH61" s="118"/>
      <c r="CI61" s="119"/>
      <c r="CJ61" s="117" t="str">
        <f>IF(BV60=CJ51,BK61,"")</f>
        <v/>
      </c>
      <c r="CK61" s="118"/>
      <c r="CL61" s="119"/>
      <c r="CM61" s="117" t="str">
        <f>IF(BV60=CM51,BN61,"")</f>
        <v/>
      </c>
      <c r="CN61" s="118"/>
      <c r="CO61" s="119"/>
      <c r="CP61" s="114"/>
      <c r="CQ61" s="115"/>
      <c r="CR61" s="116"/>
      <c r="CS61" s="117" t="str">
        <f>IF(BV60=CS51,BT61,"")</f>
        <v/>
      </c>
      <c r="CT61" s="118"/>
      <c r="CU61" s="119"/>
      <c r="CV61" s="126"/>
      <c r="CW61" s="80"/>
      <c r="CX61" s="80"/>
      <c r="CY61" s="82"/>
      <c r="CZ61" s="83"/>
    </row>
    <row r="62" spans="3:104" s="7" customFormat="1" ht="13.5" customHeight="1" x14ac:dyDescent="0.2">
      <c r="C62" s="87">
        <v>6</v>
      </c>
      <c r="D62" s="89"/>
      <c r="E62" s="91" t="str">
        <f>IF(ISBLANK(V52),"",V52)</f>
        <v/>
      </c>
      <c r="F62" s="20"/>
      <c r="G62" s="93" t="str">
        <f>IF(ISBLANK(T52),"",T52)</f>
        <v/>
      </c>
      <c r="H62" s="91" t="str">
        <f>IF(ISBLANK(V54),"",V54)</f>
        <v/>
      </c>
      <c r="I62" s="20"/>
      <c r="J62" s="93" t="str">
        <f>IF(ISBLANK(T54),"",T54)</f>
        <v/>
      </c>
      <c r="K62" s="91" t="str">
        <f>IF(ISBLANK(V56),"",V56)</f>
        <v/>
      </c>
      <c r="L62" s="20"/>
      <c r="M62" s="93" t="str">
        <f>IF(ISBLANK(T56),"",T56)</f>
        <v/>
      </c>
      <c r="N62" s="91" t="str">
        <f>IF(ISBLANK(V58),"",V58)</f>
        <v/>
      </c>
      <c r="O62" s="20"/>
      <c r="P62" s="93" t="str">
        <f>IF(ISBLANK(T58),"",T58)</f>
        <v/>
      </c>
      <c r="Q62" s="91"/>
      <c r="R62" s="20"/>
      <c r="S62" s="93" t="str">
        <f>IF(ISBLANK(T60),"",T60)</f>
        <v/>
      </c>
      <c r="T62" s="96">
        <f>D62</f>
        <v>0</v>
      </c>
      <c r="U62" s="96"/>
      <c r="V62" s="97"/>
      <c r="W62" s="100">
        <f>IF(ISBLANK(#REF!),"",SUM(I63,L63,O63,R63,F63))</f>
        <v>0</v>
      </c>
      <c r="X62" s="21">
        <f>SUM(H62,K62,N62,Q62,E62)</f>
        <v>0</v>
      </c>
      <c r="Y62" s="21" t="s">
        <v>0</v>
      </c>
      <c r="Z62" s="21">
        <f>SUM(J62,M62,P62,S62,G62)</f>
        <v>0</v>
      </c>
      <c r="AA62" s="102" t="str">
        <f>IF(AND(X62=0,Z62=0),"",IF((SUM(I62,L62,O62,R62,F62)=0),"",AVERAGE(I62,L62,O62,R62,F62)))</f>
        <v/>
      </c>
      <c r="AB62" s="104"/>
      <c r="AC62" s="106">
        <f>IF(ISBLANK(#REF!),0,W62*100000000000000+(X63+500)*1000000000000+AW62*1000000000+(BA62+500)*1000000+X62*10000+100-C62*10)</f>
        <v>500000500000040</v>
      </c>
      <c r="AD62" s="109" t="str">
        <f>IF(ISBLANK(D62),"",D62)</f>
        <v/>
      </c>
      <c r="AE62" s="13" t="str">
        <f>IF(W62=AE51,E62,"")</f>
        <v/>
      </c>
      <c r="AF62" s="12"/>
      <c r="AG62" s="14" t="str">
        <f>IF(W62=AE51,G62,"")</f>
        <v/>
      </c>
      <c r="AH62" s="13" t="str">
        <f>IF(W62=AH51,H62,"")</f>
        <v/>
      </c>
      <c r="AI62" s="12"/>
      <c r="AJ62" s="14" t="str">
        <f>IF(W62=AH51,J62,"")</f>
        <v/>
      </c>
      <c r="AK62" s="13" t="str">
        <f>IF(W62=AK51,K62,"")</f>
        <v/>
      </c>
      <c r="AL62" s="12"/>
      <c r="AM62" s="14" t="str">
        <f>IF(W62=AK51,M62,"")</f>
        <v/>
      </c>
      <c r="AN62" s="13" t="str">
        <f>IF(W62=AN51,N62,"")</f>
        <v/>
      </c>
      <c r="AO62" s="12"/>
      <c r="AP62" s="14" t="str">
        <f>IF(W62=AN51,P62,"")</f>
        <v/>
      </c>
      <c r="AQ62" s="13">
        <f>IF(W62=AQ51,Q62,"")</f>
        <v>0</v>
      </c>
      <c r="AR62" s="12"/>
      <c r="AS62" s="14" t="str">
        <f>IF(W62=AQ51,S62,"")</f>
        <v/>
      </c>
      <c r="AT62" s="111">
        <v>6</v>
      </c>
      <c r="AU62" s="112"/>
      <c r="AV62" s="113"/>
      <c r="AW62" s="126">
        <f>SUM(AE63:AV63)</f>
        <v>0</v>
      </c>
      <c r="AX62" s="79">
        <f>SUM(AH62,AK62,AN62,AQ62,AE62)</f>
        <v>0</v>
      </c>
      <c r="AY62" s="79" t="s">
        <v>0</v>
      </c>
      <c r="AZ62" s="81">
        <f>SUM(AJ62,AM62,AP62,AS62,AG62)</f>
        <v>0</v>
      </c>
      <c r="BA62" s="83">
        <f>AX62-AZ62</f>
        <v>0</v>
      </c>
      <c r="BB62" s="87">
        <v>6</v>
      </c>
      <c r="BC62" s="89"/>
      <c r="BD62" s="91" t="str">
        <f>IF(ISBLANK(BU52),"",BU52)</f>
        <v/>
      </c>
      <c r="BE62" s="20"/>
      <c r="BF62" s="93" t="str">
        <f>IF(ISBLANK(BS52),"",BS52)</f>
        <v/>
      </c>
      <c r="BG62" s="91" t="str">
        <f>IF(ISBLANK(BU54),"",BU54)</f>
        <v/>
      </c>
      <c r="BH62" s="20"/>
      <c r="BI62" s="93" t="str">
        <f>IF(ISBLANK(BS54),"",BS54)</f>
        <v/>
      </c>
      <c r="BJ62" s="91" t="str">
        <f>IF(ISBLANK(BU56),"",BU56)</f>
        <v/>
      </c>
      <c r="BK62" s="20"/>
      <c r="BL62" s="93" t="str">
        <f>IF(ISBLANK(BS56),"",BS56)</f>
        <v/>
      </c>
      <c r="BM62" s="91" t="str">
        <f>IF(ISBLANK(BU58),"",BU58)</f>
        <v/>
      </c>
      <c r="BN62" s="20"/>
      <c r="BO62" s="93" t="str">
        <f>IF(ISBLANK(BS58),"",BS58)</f>
        <v/>
      </c>
      <c r="BP62" s="91"/>
      <c r="BQ62" s="20"/>
      <c r="BR62" s="93" t="str">
        <f>IF(ISBLANK(BS60),"",BS60)</f>
        <v/>
      </c>
      <c r="BS62" s="96">
        <f>BC62</f>
        <v>0</v>
      </c>
      <c r="BT62" s="96"/>
      <c r="BU62" s="97"/>
      <c r="BV62" s="100">
        <f>IF(ISBLANK(#REF!),"",SUM(BH63,BK63,BN63,BQ63,BE63))</f>
        <v>0</v>
      </c>
      <c r="BW62" s="21">
        <f>SUM(BG62,BJ62,BM62,BP62,BD62)</f>
        <v>0</v>
      </c>
      <c r="BX62" s="21" t="s">
        <v>0</v>
      </c>
      <c r="BY62" s="21">
        <f>SUM(BI62,BL62,BO62,BR62,BF62)</f>
        <v>0</v>
      </c>
      <c r="BZ62" s="102" t="str">
        <f>IF(AND(BW62=0,BY62=0),"",IF((SUM(BH62,BK62,BN62,BQ62,BE62)=0),"",AVERAGE(BH62,BK62,BN62,BQ62,BE62)))</f>
        <v/>
      </c>
      <c r="CA62" s="104"/>
      <c r="CB62" s="106">
        <f>IF(ISBLANK(#REF!),0,BV62*100000000000000+(BW63+500)*1000000000000+CV62*1000000000+(CZ62+500)*1000000+BW62*10000+100-BB62*10)</f>
        <v>500000500000040</v>
      </c>
      <c r="CC62" s="109" t="str">
        <f>IF(ISBLANK(BC62),"",BC62)</f>
        <v/>
      </c>
      <c r="CD62" s="13" t="str">
        <f>IF(BV62=CD51,BD62,"")</f>
        <v/>
      </c>
      <c r="CE62" s="12"/>
      <c r="CF62" s="14" t="str">
        <f>IF(BV62=CD51,BF62,"")</f>
        <v/>
      </c>
      <c r="CG62" s="13" t="str">
        <f>IF(BV62=CG51,BG62,"")</f>
        <v/>
      </c>
      <c r="CH62" s="12"/>
      <c r="CI62" s="14" t="str">
        <f>IF(BV62=CG51,BI62,"")</f>
        <v/>
      </c>
      <c r="CJ62" s="13" t="str">
        <f>IF(BV62=CJ51,BJ62,"")</f>
        <v/>
      </c>
      <c r="CK62" s="12"/>
      <c r="CL62" s="14" t="str">
        <f>IF(BV62=CJ51,BL62,"")</f>
        <v/>
      </c>
      <c r="CM62" s="13" t="str">
        <f>IF(BV62=CM51,BM62,"")</f>
        <v/>
      </c>
      <c r="CN62" s="12"/>
      <c r="CO62" s="14" t="str">
        <f>IF(BV62=CM51,BO62,"")</f>
        <v/>
      </c>
      <c r="CP62" s="13">
        <f>IF(BV62=CP51,BP62,"")</f>
        <v>0</v>
      </c>
      <c r="CQ62" s="12"/>
      <c r="CR62" s="14" t="str">
        <f>IF(BV62=CP51,BR62,"")</f>
        <v/>
      </c>
      <c r="CS62" s="111">
        <v>6</v>
      </c>
      <c r="CT62" s="112"/>
      <c r="CU62" s="113"/>
      <c r="CV62" s="126">
        <f>SUM(CD63:CU63)</f>
        <v>0</v>
      </c>
      <c r="CW62" s="79">
        <f>SUM(CG62,CJ62,CM62,CP62,CD62)</f>
        <v>0</v>
      </c>
      <c r="CX62" s="79" t="s">
        <v>0</v>
      </c>
      <c r="CY62" s="81">
        <f>SUM(CI62,CL62,CO62,CR62,CF62)</f>
        <v>0</v>
      </c>
      <c r="CZ62" s="83">
        <f>CW62-CY62</f>
        <v>0</v>
      </c>
    </row>
    <row r="63" spans="3:104" s="7" customFormat="1" ht="13.5" customHeight="1" thickBot="1" x14ac:dyDescent="0.25">
      <c r="C63" s="88"/>
      <c r="D63" s="90"/>
      <c r="E63" s="92"/>
      <c r="F63" s="18" t="str">
        <f>IF(U53=1,0,IF(U53=0,1,""))</f>
        <v/>
      </c>
      <c r="G63" s="94"/>
      <c r="H63" s="92"/>
      <c r="I63" s="18" t="str">
        <f>IF(U55=1,0,IF(U55=0,1,""))</f>
        <v/>
      </c>
      <c r="J63" s="94"/>
      <c r="K63" s="92"/>
      <c r="L63" s="18" t="str">
        <f>IF(U57=1,0,IF(U57=0,1,""))</f>
        <v/>
      </c>
      <c r="M63" s="94"/>
      <c r="N63" s="92"/>
      <c r="O63" s="18" t="str">
        <f>IF(U59=1,0,IF(U59=0,1,""))</f>
        <v/>
      </c>
      <c r="P63" s="94"/>
      <c r="Q63" s="92"/>
      <c r="R63" s="18" t="str">
        <f>IF(U61=1,0,IF(U61=0,1,""))</f>
        <v/>
      </c>
      <c r="S63" s="94"/>
      <c r="T63" s="98"/>
      <c r="U63" s="98"/>
      <c r="V63" s="99"/>
      <c r="W63" s="101"/>
      <c r="X63" s="108">
        <f>X62-Z62</f>
        <v>0</v>
      </c>
      <c r="Y63" s="108"/>
      <c r="Z63" s="108"/>
      <c r="AA63" s="103"/>
      <c r="AB63" s="105"/>
      <c r="AC63" s="107"/>
      <c r="AD63" s="142"/>
      <c r="AE63" s="123" t="str">
        <f>IF(W62=AE51,F63,"")</f>
        <v/>
      </c>
      <c r="AF63" s="124"/>
      <c r="AG63" s="125"/>
      <c r="AH63" s="123" t="str">
        <f>IF(W62=AH51,I63,"")</f>
        <v/>
      </c>
      <c r="AI63" s="124"/>
      <c r="AJ63" s="125"/>
      <c r="AK63" s="123" t="str">
        <f>IF(W62=AK51,L63,"")</f>
        <v/>
      </c>
      <c r="AL63" s="124"/>
      <c r="AM63" s="125"/>
      <c r="AN63" s="123" t="str">
        <f>IF(W62=AN51,O63,"")</f>
        <v/>
      </c>
      <c r="AO63" s="124"/>
      <c r="AP63" s="125"/>
      <c r="AQ63" s="123" t="str">
        <f>IF(W62=AQ51,R63,"")</f>
        <v/>
      </c>
      <c r="AR63" s="124"/>
      <c r="AS63" s="125"/>
      <c r="AT63" s="143"/>
      <c r="AU63" s="144"/>
      <c r="AV63" s="145"/>
      <c r="AW63" s="146"/>
      <c r="AX63" s="84"/>
      <c r="AY63" s="84"/>
      <c r="AZ63" s="85"/>
      <c r="BA63" s="86"/>
      <c r="BB63" s="88"/>
      <c r="BC63" s="90"/>
      <c r="BD63" s="92"/>
      <c r="BE63" s="18" t="str">
        <f>IF(BT53=1,0,IF(BT53=0,1,""))</f>
        <v/>
      </c>
      <c r="BF63" s="94"/>
      <c r="BG63" s="92"/>
      <c r="BH63" s="18" t="str">
        <f>IF(BT55=1,0,IF(BT55=0,1,""))</f>
        <v/>
      </c>
      <c r="BI63" s="94"/>
      <c r="BJ63" s="92"/>
      <c r="BK63" s="18" t="str">
        <f>IF(BT57=1,0,IF(BT57=0,1,""))</f>
        <v/>
      </c>
      <c r="BL63" s="94"/>
      <c r="BM63" s="92"/>
      <c r="BN63" s="18" t="str">
        <f>IF(BT59=1,0,IF(BT59=0,1,""))</f>
        <v/>
      </c>
      <c r="BO63" s="94"/>
      <c r="BP63" s="92"/>
      <c r="BQ63" s="18" t="str">
        <f>IF(BT61=1,0,IF(BT61=0,1,""))</f>
        <v/>
      </c>
      <c r="BR63" s="94"/>
      <c r="BS63" s="98"/>
      <c r="BT63" s="98"/>
      <c r="BU63" s="99"/>
      <c r="BV63" s="101"/>
      <c r="BW63" s="108">
        <f>BW62-BY62</f>
        <v>0</v>
      </c>
      <c r="BX63" s="108"/>
      <c r="BY63" s="108"/>
      <c r="BZ63" s="103"/>
      <c r="CA63" s="105"/>
      <c r="CB63" s="135"/>
      <c r="CC63" s="110"/>
      <c r="CD63" s="117" t="str">
        <f>IF(BV62=CD51,BE63,"")</f>
        <v/>
      </c>
      <c r="CE63" s="118"/>
      <c r="CF63" s="119"/>
      <c r="CG63" s="117" t="str">
        <f>IF(BV62=CG51,BH63,"")</f>
        <v/>
      </c>
      <c r="CH63" s="118"/>
      <c r="CI63" s="119"/>
      <c r="CJ63" s="117" t="str">
        <f>IF(BV62=CJ51,BK63,"")</f>
        <v/>
      </c>
      <c r="CK63" s="118"/>
      <c r="CL63" s="119"/>
      <c r="CM63" s="117" t="str">
        <f>IF(BV62=CM51,BN63,"")</f>
        <v/>
      </c>
      <c r="CN63" s="118"/>
      <c r="CO63" s="119"/>
      <c r="CP63" s="117" t="str">
        <f>IF(BV62=CP51,BQ63,"")</f>
        <v/>
      </c>
      <c r="CQ63" s="118"/>
      <c r="CR63" s="119"/>
      <c r="CS63" s="114"/>
      <c r="CT63" s="115"/>
      <c r="CU63" s="116"/>
      <c r="CV63" s="126"/>
      <c r="CW63" s="80"/>
      <c r="CX63" s="80"/>
      <c r="CY63" s="82"/>
      <c r="CZ63" s="83"/>
    </row>
    <row r="64" spans="3:104" ht="14.1" customHeight="1" thickTop="1" x14ac:dyDescent="0.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s="164" t="s">
        <v>8</v>
      </c>
      <c r="CC64" s="2"/>
      <c r="CD64" s="168">
        <v>1</v>
      </c>
      <c r="CE64" s="168"/>
      <c r="CF64" s="168"/>
      <c r="CG64" s="168">
        <v>2</v>
      </c>
      <c r="CH64" s="168"/>
      <c r="CI64" s="168"/>
      <c r="CJ64" s="168">
        <v>3</v>
      </c>
      <c r="CK64" s="168"/>
      <c r="CL64" s="168"/>
      <c r="CM64" s="168">
        <v>4</v>
      </c>
      <c r="CN64" s="168"/>
      <c r="CO64" s="168"/>
      <c r="CP64" s="168">
        <v>5</v>
      </c>
      <c r="CQ64" s="168"/>
      <c r="CR64" s="168"/>
      <c r="CS64" s="168">
        <v>6</v>
      </c>
      <c r="CT64" s="168"/>
      <c r="CU64" s="168"/>
      <c r="CV64" s="166" t="s">
        <v>7</v>
      </c>
      <c r="CW64" s="168" t="s">
        <v>2</v>
      </c>
      <c r="CX64" s="168"/>
      <c r="CY64" s="168"/>
      <c r="CZ64" s="168"/>
    </row>
    <row r="65" spans="2:104" ht="14.1" customHeight="1" x14ac:dyDescent="0.2">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s="165"/>
      <c r="CC65" s="3"/>
      <c r="CD65" s="168">
        <f>BV66</f>
        <v>0</v>
      </c>
      <c r="CE65" s="168"/>
      <c r="CF65" s="168"/>
      <c r="CG65" s="168">
        <f>BV68</f>
        <v>0</v>
      </c>
      <c r="CH65" s="168"/>
      <c r="CI65" s="168"/>
      <c r="CJ65" s="155">
        <f>BV70</f>
        <v>0</v>
      </c>
      <c r="CK65" s="156"/>
      <c r="CL65" s="157"/>
      <c r="CM65" s="155">
        <f>BV72</f>
        <v>0</v>
      </c>
      <c r="CN65" s="156"/>
      <c r="CO65" s="157"/>
      <c r="CP65" s="155">
        <f>BV74</f>
        <v>0</v>
      </c>
      <c r="CQ65" s="156"/>
      <c r="CR65" s="157"/>
      <c r="CS65" s="155">
        <f>BV76</f>
        <v>0</v>
      </c>
      <c r="CT65" s="156"/>
      <c r="CU65" s="157"/>
      <c r="CV65" s="167"/>
      <c r="CW65" s="10" t="s">
        <v>3</v>
      </c>
      <c r="CX65" s="10"/>
      <c r="CY65" s="11" t="s">
        <v>6</v>
      </c>
      <c r="CZ65" s="57" t="s">
        <v>5</v>
      </c>
    </row>
    <row r="66" spans="2:104" ht="14.1" customHeight="1" x14ac:dyDescent="0.2">
      <c r="B66" s="25"/>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s="106">
        <f>IF(ISBLANK(#REF!),0,BV66*100000000000000+(BW67+500)*1000000000000+CV66*1000000000+(CZ66+500)*1000000+BW66*10000+100-BB66*10)</f>
        <v>500000500000100</v>
      </c>
      <c r="CC66" s="109" t="str">
        <f>IF(ISBLANK(BC66),"",BC66)</f>
        <v/>
      </c>
      <c r="CD66" s="111">
        <v>1</v>
      </c>
      <c r="CE66" s="112"/>
      <c r="CF66" s="113"/>
      <c r="CG66" s="13">
        <f>IF(BV66=CG65,BG66,"")</f>
        <v>0</v>
      </c>
      <c r="CH66" s="12"/>
      <c r="CI66" s="14">
        <f>IF(BV66=CG65,BI66,"")</f>
        <v>0</v>
      </c>
      <c r="CJ66" s="13">
        <f>IF(BV66=CJ65,BJ66,"")</f>
        <v>0</v>
      </c>
      <c r="CK66" s="12"/>
      <c r="CL66" s="14">
        <f>IF(BV66=CJ65,BL66,"")</f>
        <v>0</v>
      </c>
      <c r="CM66" s="13">
        <f>IF(BV66=CM65,BM66,"")</f>
        <v>0</v>
      </c>
      <c r="CN66" s="12"/>
      <c r="CO66" s="14">
        <f>IF(BV66=CM65,BO66,"")</f>
        <v>0</v>
      </c>
      <c r="CP66" s="13">
        <f>IF(BV66=CP65,BP66,"")</f>
        <v>0</v>
      </c>
      <c r="CQ66" s="12"/>
      <c r="CR66" s="14">
        <f>IF(BV66=CP65,BR66,"")</f>
        <v>0</v>
      </c>
      <c r="CS66" s="13">
        <f>IF(BV66=CS65,BS66,"")</f>
        <v>0</v>
      </c>
      <c r="CT66" s="12"/>
      <c r="CU66" s="14">
        <f>IF(BV66=CS65,BU66,"")</f>
        <v>0</v>
      </c>
      <c r="CV66" s="126">
        <f>SUM(CD67:CU67)</f>
        <v>0</v>
      </c>
      <c r="CW66" s="79">
        <f>SUM(CG66,CJ66,CM66,CP66,CS66)</f>
        <v>0</v>
      </c>
      <c r="CX66" s="79" t="s">
        <v>0</v>
      </c>
      <c r="CY66" s="81">
        <f>SUM(CI66,CL66,CO66,CR66,CU66)</f>
        <v>0</v>
      </c>
      <c r="CZ66" s="83">
        <f>CW66-CY66</f>
        <v>0</v>
      </c>
    </row>
    <row r="67" spans="2:104" ht="14.1" customHeight="1" x14ac:dyDescent="0.2">
      <c r="B67" s="2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s="135"/>
      <c r="CC67" s="110"/>
      <c r="CD67" s="114"/>
      <c r="CE67" s="115"/>
      <c r="CF67" s="154"/>
      <c r="CG67" s="117">
        <f>IF(BV66=CG65,BH67,"")</f>
        <v>0</v>
      </c>
      <c r="CH67" s="118"/>
      <c r="CI67" s="119"/>
      <c r="CJ67" s="117">
        <f>IF(BV66=CJ65,BK67,"")</f>
        <v>0</v>
      </c>
      <c r="CK67" s="118"/>
      <c r="CL67" s="119"/>
      <c r="CM67" s="117">
        <f>IF(BV66=CM65,BN67,"")</f>
        <v>0</v>
      </c>
      <c r="CN67" s="118"/>
      <c r="CO67" s="119"/>
      <c r="CP67" s="117">
        <f>IF(BV66=CP65,BQ67,"")</f>
        <v>0</v>
      </c>
      <c r="CQ67" s="118"/>
      <c r="CR67" s="119"/>
      <c r="CS67" s="117">
        <f>IF(BV66=CS65,BT67,"")</f>
        <v>0</v>
      </c>
      <c r="CT67" s="118"/>
      <c r="CU67" s="119"/>
      <c r="CV67" s="126"/>
      <c r="CW67" s="80"/>
      <c r="CX67" s="80"/>
      <c r="CY67" s="82"/>
      <c r="CZ67" s="83"/>
    </row>
    <row r="68" spans="2:104" ht="14.1" customHeight="1" x14ac:dyDescent="0.2">
      <c r="B68" s="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s="106">
        <f>IF(ISBLANK(#REF!),0,BV68*100000000000000+(BW69+500)*1000000000000+CV68*1000000000+(CZ68+500)*1000000+BW68*10000+100-BB68*10)</f>
        <v>500000500000100</v>
      </c>
      <c r="CC68" s="109" t="str">
        <f>IF(ISBLANK(BC68),"",BC68)</f>
        <v/>
      </c>
      <c r="CD68" s="13">
        <f>IF(BV68=CD65,BD68,"")</f>
        <v>0</v>
      </c>
      <c r="CE68" s="12"/>
      <c r="CF68" s="14">
        <f>IF(BV68=CD65,BF68,"")</f>
        <v>0</v>
      </c>
      <c r="CG68" s="112">
        <v>2</v>
      </c>
      <c r="CH68" s="112"/>
      <c r="CI68" s="113"/>
      <c r="CJ68" s="13">
        <f>IF(BV68=CJ65,BJ68,"")</f>
        <v>0</v>
      </c>
      <c r="CK68" s="12"/>
      <c r="CL68" s="14">
        <f>IF(BV68=CJ65,BL68,"")</f>
        <v>0</v>
      </c>
      <c r="CM68" s="13">
        <f>IF(BV68=CM65,BM68,"")</f>
        <v>0</v>
      </c>
      <c r="CN68" s="12"/>
      <c r="CO68" s="14">
        <f>IF(BV68=CM65,BO68,"")</f>
        <v>0</v>
      </c>
      <c r="CP68" s="13">
        <f>IF(BV68=CP65,BP68,"")</f>
        <v>0</v>
      </c>
      <c r="CQ68" s="12"/>
      <c r="CR68" s="14">
        <f>IF(BV68=CP65,BR68,"")</f>
        <v>0</v>
      </c>
      <c r="CS68" s="13">
        <f>IF(BV68=CS65,BS68,"")</f>
        <v>0</v>
      </c>
      <c r="CT68" s="12"/>
      <c r="CU68" s="14">
        <f>IF(BV68=CS65,BU68,"")</f>
        <v>0</v>
      </c>
      <c r="CV68" s="126">
        <f>SUM(CD69:CU69)</f>
        <v>0</v>
      </c>
      <c r="CW68" s="79">
        <f>SUM(CD68,CJ68,CM68,CP68,CS68)</f>
        <v>0</v>
      </c>
      <c r="CX68" s="79" t="s">
        <v>0</v>
      </c>
      <c r="CY68" s="81">
        <f>SUM(CF68,CL68,CO68,CR68,CU68)</f>
        <v>0</v>
      </c>
      <c r="CZ68" s="83">
        <f>CW68-CY68</f>
        <v>0</v>
      </c>
    </row>
    <row r="69" spans="2:104" ht="14.1" customHeight="1" x14ac:dyDescent="0.2">
      <c r="B69" s="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s="135"/>
      <c r="CC69" s="110"/>
      <c r="CD69" s="117">
        <f>IF(BV68=CD65,BE69,"")</f>
        <v>0</v>
      </c>
      <c r="CE69" s="118"/>
      <c r="CF69" s="119"/>
      <c r="CG69" s="114"/>
      <c r="CH69" s="115"/>
      <c r="CI69" s="116"/>
      <c r="CJ69" s="117">
        <f>IF(BV68=CJ65,BK69,"")</f>
        <v>0</v>
      </c>
      <c r="CK69" s="118"/>
      <c r="CL69" s="119"/>
      <c r="CM69" s="117">
        <f>IF(BV68=CM65,BN69,"")</f>
        <v>0</v>
      </c>
      <c r="CN69" s="118"/>
      <c r="CO69" s="119"/>
      <c r="CP69" s="117">
        <f>IF(BV68=CP65,BQ69,"")</f>
        <v>0</v>
      </c>
      <c r="CQ69" s="118"/>
      <c r="CR69" s="119"/>
      <c r="CS69" s="117">
        <f>IF(BV68=CS65,BT69,"")</f>
        <v>0</v>
      </c>
      <c r="CT69" s="118"/>
      <c r="CU69" s="119"/>
      <c r="CV69" s="126"/>
      <c r="CW69" s="80"/>
      <c r="CX69" s="80"/>
      <c r="CY69" s="82"/>
      <c r="CZ69" s="83"/>
    </row>
    <row r="70" spans="2:104" ht="14.1" customHeight="1" x14ac:dyDescent="0.2">
      <c r="B70" s="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s="106">
        <f>IF(ISBLANK(#REF!),0,BV70*100000000000000+(BW71+500)*1000000000000+CV70*1000000000+(CZ70+500)*1000000+BW70*10000+100-BB70*10)</f>
        <v>500000500000100</v>
      </c>
      <c r="CC70" s="109" t="str">
        <f>IF(ISBLANK(BC70),"",BC70)</f>
        <v/>
      </c>
      <c r="CD70" s="13">
        <f>IF(BV70=CD65,BD70,"")</f>
        <v>0</v>
      </c>
      <c r="CE70" s="12"/>
      <c r="CF70" s="14">
        <f>IF(BV70=CD65,BF70,"")</f>
        <v>0</v>
      </c>
      <c r="CG70" s="13">
        <f>IF(BV70=CG65,BG70,"")</f>
        <v>0</v>
      </c>
      <c r="CH70" s="12"/>
      <c r="CI70" s="14">
        <f>IF(BV70=CG65,BI70,"")</f>
        <v>0</v>
      </c>
      <c r="CJ70" s="111">
        <v>3</v>
      </c>
      <c r="CK70" s="112"/>
      <c r="CL70" s="113"/>
      <c r="CM70" s="13">
        <f>IF(BV70=CM65,BM70,"")</f>
        <v>0</v>
      </c>
      <c r="CN70" s="12"/>
      <c r="CO70" s="14">
        <f>IF(BV70=CM65,BO70,"")</f>
        <v>0</v>
      </c>
      <c r="CP70" s="13">
        <f>IF(BV70=CP65,BP70,"")</f>
        <v>0</v>
      </c>
      <c r="CQ70" s="12"/>
      <c r="CR70" s="14">
        <f>IF(BV70=CP65,BR70,"")</f>
        <v>0</v>
      </c>
      <c r="CS70" s="13">
        <f>IF(BV70=CS65,BS70,"")</f>
        <v>0</v>
      </c>
      <c r="CT70" s="12"/>
      <c r="CU70" s="14">
        <f>IF(BV70=CS65,BU70,"")</f>
        <v>0</v>
      </c>
      <c r="CV70" s="126">
        <f>SUM(CD71:CU71)</f>
        <v>0</v>
      </c>
      <c r="CW70" s="79">
        <f>SUM(CG70,CD70,CM70,CP70,CS70)</f>
        <v>0</v>
      </c>
      <c r="CX70" s="79" t="s">
        <v>0</v>
      </c>
      <c r="CY70" s="81">
        <f>SUM(CI70,CF70,CO70,CR70,CU70)</f>
        <v>0</v>
      </c>
      <c r="CZ70" s="83">
        <f>CW70-CY70</f>
        <v>0</v>
      </c>
    </row>
    <row r="71" spans="2:104" ht="14.1" customHeight="1" x14ac:dyDescent="0.2">
      <c r="B71" s="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s="135"/>
      <c r="CC71" s="110"/>
      <c r="CD71" s="117">
        <f>IF(BV70=CD65,BE71,"")</f>
        <v>0</v>
      </c>
      <c r="CE71" s="118"/>
      <c r="CF71" s="119"/>
      <c r="CG71" s="117">
        <f>IF(BV70=CG65,BH71,"")</f>
        <v>0</v>
      </c>
      <c r="CH71" s="118"/>
      <c r="CI71" s="119"/>
      <c r="CJ71" s="114"/>
      <c r="CK71" s="115"/>
      <c r="CL71" s="116"/>
      <c r="CM71" s="117">
        <f>IF(BV70=CM65,BN71,"")</f>
        <v>0</v>
      </c>
      <c r="CN71" s="118"/>
      <c r="CO71" s="119"/>
      <c r="CP71" s="117">
        <f>IF(BV70=CP65,BQ71,"")</f>
        <v>0</v>
      </c>
      <c r="CQ71" s="118"/>
      <c r="CR71" s="119"/>
      <c r="CS71" s="117">
        <f>IF(BV70=CS65,BT71,"")</f>
        <v>0</v>
      </c>
      <c r="CT71" s="118"/>
      <c r="CU71" s="119"/>
      <c r="CV71" s="126"/>
      <c r="CW71" s="80"/>
      <c r="CX71" s="80"/>
      <c r="CY71" s="82"/>
      <c r="CZ71" s="83"/>
    </row>
    <row r="72" spans="2:104" ht="14.1" customHeight="1" x14ac:dyDescent="0.2">
      <c r="B72" s="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s="106">
        <f>IF(ISBLANK(#REF!),0,BV72*100000000000000+(BW73+500)*1000000000000+CV72*1000000000+(CZ72+500)*1000000+BW72*10000+100-BB72*10)</f>
        <v>500000500000100</v>
      </c>
      <c r="CC72" s="109" t="str">
        <f>IF(ISBLANK(BC72),"",BC72)</f>
        <v/>
      </c>
      <c r="CD72" s="13">
        <f>IF(BV72=CD65,BD72,"")</f>
        <v>0</v>
      </c>
      <c r="CE72" s="12"/>
      <c r="CF72" s="14">
        <f>IF(BV72=CD65,BF72,"")</f>
        <v>0</v>
      </c>
      <c r="CG72" s="13">
        <f>IF(BV72=CG65,BG72,"")</f>
        <v>0</v>
      </c>
      <c r="CH72" s="12"/>
      <c r="CI72" s="14">
        <f>IF(BV72=CG65,BI72,"")</f>
        <v>0</v>
      </c>
      <c r="CJ72" s="13">
        <f>IF(BV72=CJ65,BJ72,"")</f>
        <v>0</v>
      </c>
      <c r="CK72" s="12"/>
      <c r="CL72" s="14">
        <f>IF(BV72=CJ65,BL72,"")</f>
        <v>0</v>
      </c>
      <c r="CM72" s="111">
        <v>4</v>
      </c>
      <c r="CN72" s="112"/>
      <c r="CO72" s="113"/>
      <c r="CP72" s="13">
        <f>IF(BV72=CP65,BP72,"")</f>
        <v>0</v>
      </c>
      <c r="CQ72" s="12"/>
      <c r="CR72" s="14">
        <f>IF(BV72=CP65,BR72,"")</f>
        <v>0</v>
      </c>
      <c r="CS72" s="13">
        <f>IF(BV72=CS65,BS72,"")</f>
        <v>0</v>
      </c>
      <c r="CT72" s="12"/>
      <c r="CU72" s="14">
        <f>IF(BV72=CS65,BU72,"")</f>
        <v>0</v>
      </c>
      <c r="CV72" s="126">
        <f>SUM(CD73:CU73)</f>
        <v>0</v>
      </c>
      <c r="CW72" s="79">
        <f>SUM(CG72,CJ72,CD72,CP72,CS72)</f>
        <v>0</v>
      </c>
      <c r="CX72" s="79" t="s">
        <v>0</v>
      </c>
      <c r="CY72" s="81">
        <f>SUM(CI72,CL72,CF72,CR72,CU72)</f>
        <v>0</v>
      </c>
      <c r="CZ72" s="83">
        <f>CW72-CY72</f>
        <v>0</v>
      </c>
    </row>
    <row r="73" spans="2:104" ht="14.1" customHeight="1" x14ac:dyDescent="0.2">
      <c r="B73" s="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s="135"/>
      <c r="CC73" s="110"/>
      <c r="CD73" s="117">
        <f>IF(BV72=CD65,BE73,"")</f>
        <v>0</v>
      </c>
      <c r="CE73" s="118"/>
      <c r="CF73" s="119"/>
      <c r="CG73" s="117">
        <f>IF(BV72=CG65,BH73,"")</f>
        <v>0</v>
      </c>
      <c r="CH73" s="118"/>
      <c r="CI73" s="119"/>
      <c r="CJ73" s="117">
        <f>IF(BV72=CJ65,BK73,"")</f>
        <v>0</v>
      </c>
      <c r="CK73" s="118"/>
      <c r="CL73" s="119"/>
      <c r="CM73" s="114"/>
      <c r="CN73" s="115"/>
      <c r="CO73" s="116"/>
      <c r="CP73" s="117">
        <f>IF(BV72=CP65,BQ73,"")</f>
        <v>0</v>
      </c>
      <c r="CQ73" s="118"/>
      <c r="CR73" s="119"/>
      <c r="CS73" s="117">
        <f>IF(BV72=CS65,BT73,"")</f>
        <v>0</v>
      </c>
      <c r="CT73" s="118"/>
      <c r="CU73" s="119"/>
      <c r="CV73" s="126"/>
      <c r="CW73" s="80"/>
      <c r="CX73" s="80"/>
      <c r="CY73" s="82"/>
      <c r="CZ73" s="83"/>
    </row>
    <row r="74" spans="2:104" ht="14.1" customHeight="1" x14ac:dyDescent="0.2">
      <c r="B74" s="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s="106">
        <f>IF(ISBLANK(#REF!),0,BV74*100000000000000+(BW75+500)*1000000000000+CV74*1000000000+(CZ74+500)*1000000+BW74*10000+100-BB74*10)</f>
        <v>500000500000100</v>
      </c>
      <c r="CC74" s="109" t="str">
        <f>IF(ISBLANK(BC74),"",BC74)</f>
        <v/>
      </c>
      <c r="CD74" s="13">
        <f>IF(BV74=CD65,BD74,"")</f>
        <v>0</v>
      </c>
      <c r="CE74" s="12"/>
      <c r="CF74" s="14">
        <f>IF(BV74=CD65,BF74,"")</f>
        <v>0</v>
      </c>
      <c r="CG74" s="13">
        <f>IF(BV74=CG65,BG74,"")</f>
        <v>0</v>
      </c>
      <c r="CH74" s="12"/>
      <c r="CI74" s="14">
        <f>IF(BV74=CG65,BI74,"")</f>
        <v>0</v>
      </c>
      <c r="CJ74" s="13">
        <f>IF(BV74=CJ65,BJ74,"")</f>
        <v>0</v>
      </c>
      <c r="CK74" s="12"/>
      <c r="CL74" s="14">
        <f>IF(BV74=CJ65,BL74,"")</f>
        <v>0</v>
      </c>
      <c r="CM74" s="13">
        <f>IF(BV74=CM65,BM74,"")</f>
        <v>0</v>
      </c>
      <c r="CN74" s="12"/>
      <c r="CO74" s="14">
        <f>IF(BV74=CM65,BO74,"")</f>
        <v>0</v>
      </c>
      <c r="CP74" s="111">
        <v>5</v>
      </c>
      <c r="CQ74" s="112"/>
      <c r="CR74" s="113"/>
      <c r="CS74" s="13">
        <f>IF(BV74=CS65,BS74,"")</f>
        <v>0</v>
      </c>
      <c r="CT74" s="12"/>
      <c r="CU74" s="14">
        <f>IF(BV74=CS65,BU74,"")</f>
        <v>0</v>
      </c>
      <c r="CV74" s="126">
        <f>SUM(CD75:CU75)</f>
        <v>0</v>
      </c>
      <c r="CW74" s="79">
        <f>SUM(CG74,CJ74,CM74,CD74,CS74)</f>
        <v>0</v>
      </c>
      <c r="CX74" s="79" t="s">
        <v>0</v>
      </c>
      <c r="CY74" s="81">
        <f>SUM(CI74,CL74,CO74,CF74,CU74)</f>
        <v>0</v>
      </c>
      <c r="CZ74" s="83">
        <f>CW74-CY74</f>
        <v>0</v>
      </c>
    </row>
    <row r="75" spans="2:104" ht="14.1" customHeight="1" x14ac:dyDescent="0.2">
      <c r="B75" s="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s="135"/>
      <c r="CC75" s="110"/>
      <c r="CD75" s="117">
        <f>IF(BV74=CD65,BE75,"")</f>
        <v>0</v>
      </c>
      <c r="CE75" s="118"/>
      <c r="CF75" s="119"/>
      <c r="CG75" s="117">
        <f>IF(BV74=CG65,BH75,"")</f>
        <v>0</v>
      </c>
      <c r="CH75" s="118"/>
      <c r="CI75" s="119"/>
      <c r="CJ75" s="117">
        <f>IF(BV74=CJ65,BK75,"")</f>
        <v>0</v>
      </c>
      <c r="CK75" s="118"/>
      <c r="CL75" s="119"/>
      <c r="CM75" s="117">
        <f>IF(BV74=CM65,BN75,"")</f>
        <v>0</v>
      </c>
      <c r="CN75" s="118"/>
      <c r="CO75" s="119"/>
      <c r="CP75" s="114"/>
      <c r="CQ75" s="115"/>
      <c r="CR75" s="116"/>
      <c r="CS75" s="117">
        <f>IF(BV74=CS65,BT75,"")</f>
        <v>0</v>
      </c>
      <c r="CT75" s="118"/>
      <c r="CU75" s="119"/>
      <c r="CV75" s="126"/>
      <c r="CW75" s="80"/>
      <c r="CX75" s="80"/>
      <c r="CY75" s="82"/>
      <c r="CZ75" s="83"/>
    </row>
    <row r="76" spans="2:104" ht="14.1" customHeight="1" x14ac:dyDescent="0.2">
      <c r="B76" s="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s="106">
        <f>IF(ISBLANK(#REF!),0,BV76*100000000000000+(BW77+500)*1000000000000+CV76*1000000000+(CZ76+500)*1000000+BW76*10000+100-BB76*10)</f>
        <v>500000500000100</v>
      </c>
      <c r="CC76" s="109" t="str">
        <f>IF(ISBLANK(BC76),"",BC76)</f>
        <v/>
      </c>
      <c r="CD76" s="13">
        <f>IF(BV76=CD65,BD76,"")</f>
        <v>0</v>
      </c>
      <c r="CE76" s="12"/>
      <c r="CF76" s="14">
        <f>IF(BV76=CD65,BF76,"")</f>
        <v>0</v>
      </c>
      <c r="CG76" s="13">
        <f>IF(BV76=CG65,BG76,"")</f>
        <v>0</v>
      </c>
      <c r="CH76" s="12"/>
      <c r="CI76" s="14">
        <f>IF(BV76=CG65,BI76,"")</f>
        <v>0</v>
      </c>
      <c r="CJ76" s="13">
        <f>IF(BV76=CJ65,BJ76,"")</f>
        <v>0</v>
      </c>
      <c r="CK76" s="12"/>
      <c r="CL76" s="14">
        <f>IF(BV76=CJ65,BL76,"")</f>
        <v>0</v>
      </c>
      <c r="CM76" s="13">
        <f>IF(BV76=CM65,BM76,"")</f>
        <v>0</v>
      </c>
      <c r="CN76" s="12"/>
      <c r="CO76" s="14">
        <f>IF(BV76=CM65,BO76,"")</f>
        <v>0</v>
      </c>
      <c r="CP76" s="13">
        <f>IF(BV76=CP65,BP76,"")</f>
        <v>0</v>
      </c>
      <c r="CQ76" s="12"/>
      <c r="CR76" s="14">
        <f>IF(BV76=CP65,BR76,"")</f>
        <v>0</v>
      </c>
      <c r="CS76" s="111">
        <v>6</v>
      </c>
      <c r="CT76" s="112"/>
      <c r="CU76" s="113"/>
      <c r="CV76" s="126">
        <f>SUM(CD77:CU77)</f>
        <v>0</v>
      </c>
      <c r="CW76" s="79">
        <f>SUM(CG76,CJ76,CM76,CP76,CD76)</f>
        <v>0</v>
      </c>
      <c r="CX76" s="79" t="s">
        <v>0</v>
      </c>
      <c r="CY76" s="81">
        <f>SUM(CI76,CL76,CO76,CR76,CF76)</f>
        <v>0</v>
      </c>
      <c r="CZ76" s="83">
        <f>CW76-CY76</f>
        <v>0</v>
      </c>
    </row>
    <row r="77" spans="2:104" ht="14.1" customHeight="1" x14ac:dyDescent="0.2">
      <c r="B77" s="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s="135"/>
      <c r="CC77" s="110"/>
      <c r="CD77" s="117">
        <f>IF(BV76=CD65,BE77,"")</f>
        <v>0</v>
      </c>
      <c r="CE77" s="118"/>
      <c r="CF77" s="119"/>
      <c r="CG77" s="117">
        <f>IF(BV76=CG65,BH77,"")</f>
        <v>0</v>
      </c>
      <c r="CH77" s="118"/>
      <c r="CI77" s="119"/>
      <c r="CJ77" s="117">
        <f>IF(BV76=CJ65,BK77,"")</f>
        <v>0</v>
      </c>
      <c r="CK77" s="118"/>
      <c r="CL77" s="119"/>
      <c r="CM77" s="117">
        <f>IF(BV76=CM65,BN77,"")</f>
        <v>0</v>
      </c>
      <c r="CN77" s="118"/>
      <c r="CO77" s="119"/>
      <c r="CP77" s="117">
        <f>IF(BV76=CP65,BQ77,"")</f>
        <v>0</v>
      </c>
      <c r="CQ77" s="118"/>
      <c r="CR77" s="119"/>
      <c r="CS77" s="114"/>
      <c r="CT77" s="115"/>
      <c r="CU77" s="116"/>
      <c r="CV77" s="126"/>
      <c r="CW77" s="80"/>
      <c r="CX77" s="80"/>
      <c r="CY77" s="82"/>
      <c r="CZ77" s="83"/>
    </row>
    <row r="78" spans="2:104" ht="14.1" customHeight="1" x14ac:dyDescent="0.2">
      <c r="B78" s="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s="164" t="s">
        <v>8</v>
      </c>
      <c r="CC78" s="2"/>
      <c r="CD78" s="168">
        <v>1</v>
      </c>
      <c r="CE78" s="168"/>
      <c r="CF78" s="168"/>
      <c r="CG78" s="168">
        <v>2</v>
      </c>
      <c r="CH78" s="168"/>
      <c r="CI78" s="168"/>
      <c r="CJ78" s="168">
        <v>3</v>
      </c>
      <c r="CK78" s="168"/>
      <c r="CL78" s="168"/>
      <c r="CM78" s="168">
        <v>4</v>
      </c>
      <c r="CN78" s="168"/>
      <c r="CO78" s="168"/>
      <c r="CP78" s="168">
        <v>5</v>
      </c>
      <c r="CQ78" s="168"/>
      <c r="CR78" s="168"/>
      <c r="CS78" s="168">
        <v>6</v>
      </c>
      <c r="CT78" s="168"/>
      <c r="CU78" s="168"/>
      <c r="CV78" s="166" t="s">
        <v>7</v>
      </c>
      <c r="CW78" s="168" t="s">
        <v>2</v>
      </c>
      <c r="CX78" s="168"/>
      <c r="CY78" s="168"/>
      <c r="CZ78" s="168"/>
    </row>
    <row r="79" spans="2:104" ht="14.1" customHeight="1" x14ac:dyDescent="0.2">
      <c r="B79" s="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s="165"/>
      <c r="CC79" s="3"/>
      <c r="CD79" s="168" t="e">
        <f>#REF!</f>
        <v>#REF!</v>
      </c>
      <c r="CE79" s="168"/>
      <c r="CF79" s="168"/>
      <c r="CG79" s="168" t="e">
        <f>#REF!</f>
        <v>#REF!</v>
      </c>
      <c r="CH79" s="168"/>
      <c r="CI79" s="168"/>
      <c r="CJ79" s="155" t="e">
        <f>#REF!</f>
        <v>#REF!</v>
      </c>
      <c r="CK79" s="156"/>
      <c r="CL79" s="157"/>
      <c r="CM79" s="155" t="e">
        <f>#REF!</f>
        <v>#REF!</v>
      </c>
      <c r="CN79" s="156"/>
      <c r="CO79" s="157"/>
      <c r="CP79" s="155" t="e">
        <f>#REF!</f>
        <v>#REF!</v>
      </c>
      <c r="CQ79" s="156"/>
      <c r="CR79" s="157"/>
      <c r="CS79" s="155" t="e">
        <f>#REF!</f>
        <v>#REF!</v>
      </c>
      <c r="CT79" s="156"/>
      <c r="CU79" s="157"/>
      <c r="CV79" s="167"/>
      <c r="CW79" s="10" t="s">
        <v>3</v>
      </c>
      <c r="CX79" s="10"/>
      <c r="CY79" s="11" t="s">
        <v>6</v>
      </c>
      <c r="CZ79" s="57" t="s">
        <v>5</v>
      </c>
    </row>
    <row r="80" spans="2:104" ht="14.1" customHeight="1" x14ac:dyDescent="0.2">
      <c r="B80" s="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s="106" t="e">
        <f>IF(ISBLANK(#REF!),0,#REF!*100000000000000+(#REF!+500)*1000000000000+CV80*1000000000+(CZ80+500)*1000000+#REF!*10000+100-#REF!*10)</f>
        <v>#REF!</v>
      </c>
      <c r="CC80" s="109" t="e">
        <f>IF(ISBLANK(#REF!),"",#REF!)</f>
        <v>#REF!</v>
      </c>
      <c r="CD80" s="111">
        <v>1</v>
      </c>
      <c r="CE80" s="112"/>
      <c r="CF80" s="113"/>
      <c r="CG80" s="13" t="e">
        <f>IF(#REF!=CG79,#REF!,"")</f>
        <v>#REF!</v>
      </c>
      <c r="CH80" s="12"/>
      <c r="CI80" s="14" t="e">
        <f>IF(#REF!=CG79,#REF!,"")</f>
        <v>#REF!</v>
      </c>
      <c r="CJ80" s="13" t="e">
        <f>IF(#REF!=CJ79,#REF!,"")</f>
        <v>#REF!</v>
      </c>
      <c r="CK80" s="12"/>
      <c r="CL80" s="14" t="e">
        <f>IF(#REF!=CJ79,#REF!,"")</f>
        <v>#REF!</v>
      </c>
      <c r="CM80" s="13" t="e">
        <f>IF(#REF!=CM79,#REF!,"")</f>
        <v>#REF!</v>
      </c>
      <c r="CN80" s="12"/>
      <c r="CO80" s="14" t="e">
        <f>IF(#REF!=CM79,#REF!,"")</f>
        <v>#REF!</v>
      </c>
      <c r="CP80" s="13" t="e">
        <f>IF(#REF!=CP79,#REF!,"")</f>
        <v>#REF!</v>
      </c>
      <c r="CQ80" s="12"/>
      <c r="CR80" s="14" t="e">
        <f>IF(#REF!=CP79,#REF!,"")</f>
        <v>#REF!</v>
      </c>
      <c r="CS80" s="13" t="e">
        <f>IF(#REF!=CS79,#REF!,"")</f>
        <v>#REF!</v>
      </c>
      <c r="CT80" s="12"/>
      <c r="CU80" s="14" t="e">
        <f>IF(#REF!=CS79,#REF!,"")</f>
        <v>#REF!</v>
      </c>
      <c r="CV80" s="126" t="e">
        <f>SUM(CD81:CU81)</f>
        <v>#REF!</v>
      </c>
      <c r="CW80" s="79" t="e">
        <f>SUM(CG80,CJ80,CM80,CP80,CS80)</f>
        <v>#REF!</v>
      </c>
      <c r="CX80" s="79" t="s">
        <v>0</v>
      </c>
      <c r="CY80" s="81" t="e">
        <f>SUM(CI80,CL80,CO80,CR80,CU80)</f>
        <v>#REF!</v>
      </c>
      <c r="CZ80" s="83" t="e">
        <f>CW80-CY80</f>
        <v>#REF!</v>
      </c>
    </row>
    <row r="81" spans="2:104" ht="14.1" customHeight="1" x14ac:dyDescent="0.2">
      <c r="B81" s="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s="135"/>
      <c r="CC81" s="110"/>
      <c r="CD81" s="114"/>
      <c r="CE81" s="115"/>
      <c r="CF81" s="154"/>
      <c r="CG81" s="117" t="e">
        <f>IF(#REF!=CG79,#REF!,"")</f>
        <v>#REF!</v>
      </c>
      <c r="CH81" s="118"/>
      <c r="CI81" s="119"/>
      <c r="CJ81" s="117" t="e">
        <f>IF(#REF!=CJ79,#REF!,"")</f>
        <v>#REF!</v>
      </c>
      <c r="CK81" s="118"/>
      <c r="CL81" s="119"/>
      <c r="CM81" s="117" t="e">
        <f>IF(#REF!=CM79,#REF!,"")</f>
        <v>#REF!</v>
      </c>
      <c r="CN81" s="118"/>
      <c r="CO81" s="119"/>
      <c r="CP81" s="117" t="e">
        <f>IF(#REF!=CP79,#REF!,"")</f>
        <v>#REF!</v>
      </c>
      <c r="CQ81" s="118"/>
      <c r="CR81" s="119"/>
      <c r="CS81" s="117" t="e">
        <f>IF(#REF!=CS79,#REF!,"")</f>
        <v>#REF!</v>
      </c>
      <c r="CT81" s="118"/>
      <c r="CU81" s="119"/>
      <c r="CV81" s="126"/>
      <c r="CW81" s="80"/>
      <c r="CX81" s="80"/>
      <c r="CY81" s="82"/>
      <c r="CZ81" s="83"/>
    </row>
    <row r="82" spans="2:104" ht="14.1" customHeight="1" x14ac:dyDescent="0.2">
      <c r="B82" s="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s="106" t="e">
        <f>IF(ISBLANK(#REF!),0,#REF!*100000000000000+(#REF!+500)*1000000000000+CV82*1000000000+(CZ82+500)*1000000+#REF!*10000+100-#REF!*10)</f>
        <v>#REF!</v>
      </c>
      <c r="CC82" s="109" t="e">
        <f>IF(ISBLANK(#REF!),"",#REF!)</f>
        <v>#REF!</v>
      </c>
      <c r="CD82" s="13" t="e">
        <f>IF(#REF!=CD79,#REF!,"")</f>
        <v>#REF!</v>
      </c>
      <c r="CE82" s="12"/>
      <c r="CF82" s="14" t="e">
        <f>IF(#REF!=CD79,#REF!,"")</f>
        <v>#REF!</v>
      </c>
      <c r="CG82" s="112">
        <v>2</v>
      </c>
      <c r="CH82" s="112"/>
      <c r="CI82" s="113"/>
      <c r="CJ82" s="13" t="e">
        <f>IF(#REF!=CJ79,#REF!,"")</f>
        <v>#REF!</v>
      </c>
      <c r="CK82" s="12"/>
      <c r="CL82" s="14" t="e">
        <f>IF(#REF!=CJ79,#REF!,"")</f>
        <v>#REF!</v>
      </c>
      <c r="CM82" s="13" t="e">
        <f>IF(#REF!=CM79,#REF!,"")</f>
        <v>#REF!</v>
      </c>
      <c r="CN82" s="12"/>
      <c r="CO82" s="14" t="e">
        <f>IF(#REF!=CM79,#REF!,"")</f>
        <v>#REF!</v>
      </c>
      <c r="CP82" s="13" t="e">
        <f>IF(#REF!=CP79,#REF!,"")</f>
        <v>#REF!</v>
      </c>
      <c r="CQ82" s="12"/>
      <c r="CR82" s="14" t="e">
        <f>IF(#REF!=CP79,#REF!,"")</f>
        <v>#REF!</v>
      </c>
      <c r="CS82" s="13" t="e">
        <f>IF(#REF!=CS79,#REF!,"")</f>
        <v>#REF!</v>
      </c>
      <c r="CT82" s="12"/>
      <c r="CU82" s="14" t="e">
        <f>IF(#REF!=CS79,#REF!,"")</f>
        <v>#REF!</v>
      </c>
      <c r="CV82" s="126" t="e">
        <f>SUM(CD83:CU83)</f>
        <v>#REF!</v>
      </c>
      <c r="CW82" s="79" t="e">
        <f>SUM(CD82,CJ82,CM82,CP82,CS82)</f>
        <v>#REF!</v>
      </c>
      <c r="CX82" s="79" t="s">
        <v>0</v>
      </c>
      <c r="CY82" s="81" t="e">
        <f>SUM(CF82,CL82,CO82,CR82,CU82)</f>
        <v>#REF!</v>
      </c>
      <c r="CZ82" s="83" t="e">
        <f>CW82-CY82</f>
        <v>#REF!</v>
      </c>
    </row>
    <row r="83" spans="2:104" ht="14.1" customHeight="1" x14ac:dyDescent="0.2">
      <c r="B83" s="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s="135"/>
      <c r="CC83" s="110"/>
      <c r="CD83" s="117" t="e">
        <f>IF(#REF!=CD79,#REF!,"")</f>
        <v>#REF!</v>
      </c>
      <c r="CE83" s="118"/>
      <c r="CF83" s="119"/>
      <c r="CG83" s="114"/>
      <c r="CH83" s="115"/>
      <c r="CI83" s="116"/>
      <c r="CJ83" s="117" t="e">
        <f>IF(#REF!=CJ79,#REF!,"")</f>
        <v>#REF!</v>
      </c>
      <c r="CK83" s="118"/>
      <c r="CL83" s="119"/>
      <c r="CM83" s="117" t="e">
        <f>IF(#REF!=CM79,#REF!,"")</f>
        <v>#REF!</v>
      </c>
      <c r="CN83" s="118"/>
      <c r="CO83" s="119"/>
      <c r="CP83" s="117" t="e">
        <f>IF(#REF!=CP79,#REF!,"")</f>
        <v>#REF!</v>
      </c>
      <c r="CQ83" s="118"/>
      <c r="CR83" s="119"/>
      <c r="CS83" s="117" t="e">
        <f>IF(#REF!=CS79,#REF!,"")</f>
        <v>#REF!</v>
      </c>
      <c r="CT83" s="118"/>
      <c r="CU83" s="119"/>
      <c r="CV83" s="126"/>
      <c r="CW83" s="80"/>
      <c r="CX83" s="80"/>
      <c r="CY83" s="82"/>
      <c r="CZ83" s="83"/>
    </row>
    <row r="84" spans="2:104" ht="14.1" customHeight="1" x14ac:dyDescent="0.2">
      <c r="B84" s="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s="106" t="e">
        <f>IF(ISBLANK(#REF!),0,#REF!*100000000000000+(#REF!+500)*1000000000000+CV84*1000000000+(CZ84+500)*1000000+#REF!*10000+100-#REF!*10)</f>
        <v>#REF!</v>
      </c>
      <c r="CC84" s="109" t="e">
        <f>IF(ISBLANK(#REF!),"",#REF!)</f>
        <v>#REF!</v>
      </c>
      <c r="CD84" s="13" t="e">
        <f>IF(#REF!=CD79,#REF!,"")</f>
        <v>#REF!</v>
      </c>
      <c r="CE84" s="12"/>
      <c r="CF84" s="14" t="e">
        <f>IF(#REF!=CD79,#REF!,"")</f>
        <v>#REF!</v>
      </c>
      <c r="CG84" s="13" t="e">
        <f>IF(#REF!=CG79,#REF!,"")</f>
        <v>#REF!</v>
      </c>
      <c r="CH84" s="12"/>
      <c r="CI84" s="14" t="e">
        <f>IF(#REF!=CG79,#REF!,"")</f>
        <v>#REF!</v>
      </c>
      <c r="CJ84" s="111">
        <v>3</v>
      </c>
      <c r="CK84" s="112"/>
      <c r="CL84" s="113"/>
      <c r="CM84" s="13" t="e">
        <f>IF(#REF!=CM79,#REF!,"")</f>
        <v>#REF!</v>
      </c>
      <c r="CN84" s="12"/>
      <c r="CO84" s="14" t="e">
        <f>IF(#REF!=CM79,#REF!,"")</f>
        <v>#REF!</v>
      </c>
      <c r="CP84" s="13" t="e">
        <f>IF(#REF!=CP79,#REF!,"")</f>
        <v>#REF!</v>
      </c>
      <c r="CQ84" s="12"/>
      <c r="CR84" s="14" t="e">
        <f>IF(#REF!=CP79,#REF!,"")</f>
        <v>#REF!</v>
      </c>
      <c r="CS84" s="13" t="e">
        <f>IF(#REF!=CS79,#REF!,"")</f>
        <v>#REF!</v>
      </c>
      <c r="CT84" s="12"/>
      <c r="CU84" s="14" t="e">
        <f>IF(#REF!=CS79,#REF!,"")</f>
        <v>#REF!</v>
      </c>
      <c r="CV84" s="126" t="e">
        <f>SUM(CD85:CU85)</f>
        <v>#REF!</v>
      </c>
      <c r="CW84" s="79" t="e">
        <f>SUM(CG84,CD84,CM84,CP84,CS84)</f>
        <v>#REF!</v>
      </c>
      <c r="CX84" s="79" t="s">
        <v>0</v>
      </c>
      <c r="CY84" s="81" t="e">
        <f>SUM(CI84,CF84,CO84,CR84,CU84)</f>
        <v>#REF!</v>
      </c>
      <c r="CZ84" s="83" t="e">
        <f>CW84-CY84</f>
        <v>#REF!</v>
      </c>
    </row>
    <row r="85" spans="2:104" ht="14.1" customHeight="1" x14ac:dyDescent="0.2">
      <c r="B85" s="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s="135"/>
      <c r="CC85" s="110"/>
      <c r="CD85" s="117" t="e">
        <f>IF(#REF!=CD79,#REF!,"")</f>
        <v>#REF!</v>
      </c>
      <c r="CE85" s="118"/>
      <c r="CF85" s="119"/>
      <c r="CG85" s="117" t="e">
        <f>IF(#REF!=CG79,#REF!,"")</f>
        <v>#REF!</v>
      </c>
      <c r="CH85" s="118"/>
      <c r="CI85" s="119"/>
      <c r="CJ85" s="114"/>
      <c r="CK85" s="115"/>
      <c r="CL85" s="116"/>
      <c r="CM85" s="117" t="e">
        <f>IF(#REF!=CM79,#REF!,"")</f>
        <v>#REF!</v>
      </c>
      <c r="CN85" s="118"/>
      <c r="CO85" s="119"/>
      <c r="CP85" s="117" t="e">
        <f>IF(#REF!=CP79,#REF!,"")</f>
        <v>#REF!</v>
      </c>
      <c r="CQ85" s="118"/>
      <c r="CR85" s="119"/>
      <c r="CS85" s="117" t="e">
        <f>IF(#REF!=CS79,#REF!,"")</f>
        <v>#REF!</v>
      </c>
      <c r="CT85" s="118"/>
      <c r="CU85" s="119"/>
      <c r="CV85" s="126"/>
      <c r="CW85" s="80"/>
      <c r="CX85" s="80"/>
      <c r="CY85" s="82"/>
      <c r="CZ85" s="83"/>
    </row>
    <row r="86" spans="2:104" ht="14.1" customHeight="1" x14ac:dyDescent="0.2">
      <c r="B86" s="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s="106" t="e">
        <f>IF(ISBLANK(#REF!),0,#REF!*100000000000000+(#REF!+500)*1000000000000+CV86*1000000000+(CZ86+500)*1000000+#REF!*10000+100-#REF!*10)</f>
        <v>#REF!</v>
      </c>
      <c r="CC86" s="109" t="e">
        <f>IF(ISBLANK(#REF!),"",#REF!)</f>
        <v>#REF!</v>
      </c>
      <c r="CD86" s="13" t="e">
        <f>IF(#REF!=CD79,#REF!,"")</f>
        <v>#REF!</v>
      </c>
      <c r="CE86" s="12"/>
      <c r="CF86" s="14" t="e">
        <f>IF(#REF!=CD79,#REF!,"")</f>
        <v>#REF!</v>
      </c>
      <c r="CG86" s="13" t="e">
        <f>IF(#REF!=CG79,#REF!,"")</f>
        <v>#REF!</v>
      </c>
      <c r="CH86" s="12"/>
      <c r="CI86" s="14" t="e">
        <f>IF(#REF!=CG79,#REF!,"")</f>
        <v>#REF!</v>
      </c>
      <c r="CJ86" s="13" t="e">
        <f>IF(#REF!=CJ79,#REF!,"")</f>
        <v>#REF!</v>
      </c>
      <c r="CK86" s="12"/>
      <c r="CL86" s="14" t="e">
        <f>IF(#REF!=CJ79,#REF!,"")</f>
        <v>#REF!</v>
      </c>
      <c r="CM86" s="111">
        <v>4</v>
      </c>
      <c r="CN86" s="112"/>
      <c r="CO86" s="113"/>
      <c r="CP86" s="13" t="e">
        <f>IF(#REF!=CP79,#REF!,"")</f>
        <v>#REF!</v>
      </c>
      <c r="CQ86" s="12"/>
      <c r="CR86" s="14" t="e">
        <f>IF(#REF!=CP79,#REF!,"")</f>
        <v>#REF!</v>
      </c>
      <c r="CS86" s="13" t="e">
        <f>IF(#REF!=CS79,#REF!,"")</f>
        <v>#REF!</v>
      </c>
      <c r="CT86" s="12"/>
      <c r="CU86" s="14" t="e">
        <f>IF(#REF!=CS79,#REF!,"")</f>
        <v>#REF!</v>
      </c>
      <c r="CV86" s="126" t="e">
        <f>SUM(CD87:CU87)</f>
        <v>#REF!</v>
      </c>
      <c r="CW86" s="79" t="e">
        <f>SUM(CG86,CJ86,CD86,CP86,CS86)</f>
        <v>#REF!</v>
      </c>
      <c r="CX86" s="79" t="s">
        <v>0</v>
      </c>
      <c r="CY86" s="81" t="e">
        <f>SUM(CI86,CL86,CF86,CR86,CU86)</f>
        <v>#REF!</v>
      </c>
      <c r="CZ86" s="83" t="e">
        <f>CW86-CY86</f>
        <v>#REF!</v>
      </c>
    </row>
    <row r="87" spans="2:104" ht="14.1" customHeight="1" x14ac:dyDescent="0.2">
      <c r="B87" s="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s="135"/>
      <c r="CC87" s="110"/>
      <c r="CD87" s="117" t="e">
        <f>IF(#REF!=CD79,#REF!,"")</f>
        <v>#REF!</v>
      </c>
      <c r="CE87" s="118"/>
      <c r="CF87" s="119"/>
      <c r="CG87" s="117" t="e">
        <f>IF(#REF!=CG79,#REF!,"")</f>
        <v>#REF!</v>
      </c>
      <c r="CH87" s="118"/>
      <c r="CI87" s="119"/>
      <c r="CJ87" s="117" t="e">
        <f>IF(#REF!=CJ79,#REF!,"")</f>
        <v>#REF!</v>
      </c>
      <c r="CK87" s="118"/>
      <c r="CL87" s="119"/>
      <c r="CM87" s="114"/>
      <c r="CN87" s="115"/>
      <c r="CO87" s="116"/>
      <c r="CP87" s="117" t="e">
        <f>IF(#REF!=CP79,#REF!,"")</f>
        <v>#REF!</v>
      </c>
      <c r="CQ87" s="118"/>
      <c r="CR87" s="119"/>
      <c r="CS87" s="117" t="e">
        <f>IF(#REF!=CS79,#REF!,"")</f>
        <v>#REF!</v>
      </c>
      <c r="CT87" s="118"/>
      <c r="CU87" s="119"/>
      <c r="CV87" s="126"/>
      <c r="CW87" s="80"/>
      <c r="CX87" s="80"/>
      <c r="CY87" s="82"/>
      <c r="CZ87" s="83"/>
    </row>
    <row r="88" spans="2:104" ht="14.1" customHeight="1" x14ac:dyDescent="0.2">
      <c r="B88" s="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s="106" t="e">
        <f>IF(ISBLANK(#REF!),0,#REF!*100000000000000+(#REF!+500)*1000000000000+CV88*1000000000+(CZ88+500)*1000000+#REF!*10000+100-#REF!*10)</f>
        <v>#REF!</v>
      </c>
      <c r="CC88" s="109" t="e">
        <f>IF(ISBLANK(#REF!),"",#REF!)</f>
        <v>#REF!</v>
      </c>
      <c r="CD88" s="13" t="e">
        <f>IF(#REF!=CD79,#REF!,"")</f>
        <v>#REF!</v>
      </c>
      <c r="CE88" s="12"/>
      <c r="CF88" s="14" t="e">
        <f>IF(#REF!=CD79,#REF!,"")</f>
        <v>#REF!</v>
      </c>
      <c r="CG88" s="13" t="e">
        <f>IF(#REF!=CG79,#REF!,"")</f>
        <v>#REF!</v>
      </c>
      <c r="CH88" s="12"/>
      <c r="CI88" s="14" t="e">
        <f>IF(#REF!=CG79,#REF!,"")</f>
        <v>#REF!</v>
      </c>
      <c r="CJ88" s="13" t="e">
        <f>IF(#REF!=CJ79,#REF!,"")</f>
        <v>#REF!</v>
      </c>
      <c r="CK88" s="12"/>
      <c r="CL88" s="14" t="e">
        <f>IF(#REF!=CJ79,#REF!,"")</f>
        <v>#REF!</v>
      </c>
      <c r="CM88" s="13" t="e">
        <f>IF(#REF!=CM79,#REF!,"")</f>
        <v>#REF!</v>
      </c>
      <c r="CN88" s="12"/>
      <c r="CO88" s="14" t="e">
        <f>IF(#REF!=CM79,#REF!,"")</f>
        <v>#REF!</v>
      </c>
      <c r="CP88" s="111">
        <v>5</v>
      </c>
      <c r="CQ88" s="112"/>
      <c r="CR88" s="113"/>
      <c r="CS88" s="13" t="e">
        <f>IF(#REF!=CS79,#REF!,"")</f>
        <v>#REF!</v>
      </c>
      <c r="CT88" s="12"/>
      <c r="CU88" s="14" t="e">
        <f>IF(#REF!=CS79,#REF!,"")</f>
        <v>#REF!</v>
      </c>
      <c r="CV88" s="126" t="e">
        <f>SUM(CD89:CU89)</f>
        <v>#REF!</v>
      </c>
      <c r="CW88" s="79" t="e">
        <f>SUM(CG88,CJ88,CM88,CD88,CS88)</f>
        <v>#REF!</v>
      </c>
      <c r="CX88" s="79" t="s">
        <v>0</v>
      </c>
      <c r="CY88" s="81" t="e">
        <f>SUM(CI88,CL88,CO88,CF88,CU88)</f>
        <v>#REF!</v>
      </c>
      <c r="CZ88" s="83" t="e">
        <f>CW88-CY88</f>
        <v>#REF!</v>
      </c>
    </row>
    <row r="89" spans="2:104" ht="14.1" customHeight="1" x14ac:dyDescent="0.2">
      <c r="B89" s="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s="135"/>
      <c r="CC89" s="110"/>
      <c r="CD89" s="117" t="e">
        <f>IF(#REF!=CD79,#REF!,"")</f>
        <v>#REF!</v>
      </c>
      <c r="CE89" s="118"/>
      <c r="CF89" s="119"/>
      <c r="CG89" s="117" t="e">
        <f>IF(#REF!=CG79,#REF!,"")</f>
        <v>#REF!</v>
      </c>
      <c r="CH89" s="118"/>
      <c r="CI89" s="119"/>
      <c r="CJ89" s="117" t="e">
        <f>IF(#REF!=CJ79,#REF!,"")</f>
        <v>#REF!</v>
      </c>
      <c r="CK89" s="118"/>
      <c r="CL89" s="119"/>
      <c r="CM89" s="117" t="e">
        <f>IF(#REF!=CM79,#REF!,"")</f>
        <v>#REF!</v>
      </c>
      <c r="CN89" s="118"/>
      <c r="CO89" s="119"/>
      <c r="CP89" s="114"/>
      <c r="CQ89" s="115"/>
      <c r="CR89" s="116"/>
      <c r="CS89" s="117" t="e">
        <f>IF(#REF!=CS79,#REF!,"")</f>
        <v>#REF!</v>
      </c>
      <c r="CT89" s="118"/>
      <c r="CU89" s="119"/>
      <c r="CV89" s="126"/>
      <c r="CW89" s="80"/>
      <c r="CX89" s="80"/>
      <c r="CY89" s="82"/>
      <c r="CZ89" s="83"/>
    </row>
    <row r="90" spans="2:104" ht="14.1" customHeight="1" x14ac:dyDescent="0.2">
      <c r="B90" s="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s="106" t="e">
        <f>IF(ISBLANK(#REF!),0,#REF!*100000000000000+(#REF!+500)*1000000000000+CV90*1000000000+(CZ90+500)*1000000+#REF!*10000+100-#REF!*10)</f>
        <v>#REF!</v>
      </c>
      <c r="CC90" s="109" t="e">
        <f>IF(ISBLANK(#REF!),"",#REF!)</f>
        <v>#REF!</v>
      </c>
      <c r="CD90" s="13" t="e">
        <f>IF(#REF!=CD79,#REF!,"")</f>
        <v>#REF!</v>
      </c>
      <c r="CE90" s="12"/>
      <c r="CF90" s="14" t="e">
        <f>IF(#REF!=CD79,#REF!,"")</f>
        <v>#REF!</v>
      </c>
      <c r="CG90" s="13" t="e">
        <f>IF(#REF!=CG79,#REF!,"")</f>
        <v>#REF!</v>
      </c>
      <c r="CH90" s="12"/>
      <c r="CI90" s="14" t="e">
        <f>IF(#REF!=CG79,#REF!,"")</f>
        <v>#REF!</v>
      </c>
      <c r="CJ90" s="13" t="e">
        <f>IF(#REF!=CJ79,#REF!,"")</f>
        <v>#REF!</v>
      </c>
      <c r="CK90" s="12"/>
      <c r="CL90" s="14" t="e">
        <f>IF(#REF!=CJ79,#REF!,"")</f>
        <v>#REF!</v>
      </c>
      <c r="CM90" s="13" t="e">
        <f>IF(#REF!=CM79,#REF!,"")</f>
        <v>#REF!</v>
      </c>
      <c r="CN90" s="12"/>
      <c r="CO90" s="14" t="e">
        <f>IF(#REF!=CM79,#REF!,"")</f>
        <v>#REF!</v>
      </c>
      <c r="CP90" s="13" t="e">
        <f>IF(#REF!=CP79,#REF!,"")</f>
        <v>#REF!</v>
      </c>
      <c r="CQ90" s="12"/>
      <c r="CR90" s="14" t="e">
        <f>IF(#REF!=CP79,#REF!,"")</f>
        <v>#REF!</v>
      </c>
      <c r="CS90" s="111">
        <v>6</v>
      </c>
      <c r="CT90" s="112"/>
      <c r="CU90" s="113"/>
      <c r="CV90" s="126" t="e">
        <f>SUM(CD91:CU91)</f>
        <v>#REF!</v>
      </c>
      <c r="CW90" s="79" t="e">
        <f>SUM(CG90,CJ90,CM90,CP90,CD90)</f>
        <v>#REF!</v>
      </c>
      <c r="CX90" s="79" t="s">
        <v>0</v>
      </c>
      <c r="CY90" s="81" t="e">
        <f>SUM(CI90,CL90,CO90,CR90,CF90)</f>
        <v>#REF!</v>
      </c>
      <c r="CZ90" s="83" t="e">
        <f>CW90-CY90</f>
        <v>#REF!</v>
      </c>
    </row>
    <row r="91" spans="2:104" ht="14.1" customHeight="1" x14ac:dyDescent="0.2">
      <c r="B91" s="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s="135"/>
      <c r="CC91" s="110"/>
      <c r="CD91" s="117" t="e">
        <f>IF(#REF!=CD79,#REF!,"")</f>
        <v>#REF!</v>
      </c>
      <c r="CE91" s="118"/>
      <c r="CF91" s="119"/>
      <c r="CG91" s="117" t="e">
        <f>IF(#REF!=CG79,#REF!,"")</f>
        <v>#REF!</v>
      </c>
      <c r="CH91" s="118"/>
      <c r="CI91" s="119"/>
      <c r="CJ91" s="117" t="e">
        <f>IF(#REF!=CJ79,#REF!,"")</f>
        <v>#REF!</v>
      </c>
      <c r="CK91" s="118"/>
      <c r="CL91" s="119"/>
      <c r="CM91" s="117" t="e">
        <f>IF(#REF!=CM79,#REF!,"")</f>
        <v>#REF!</v>
      </c>
      <c r="CN91" s="118"/>
      <c r="CO91" s="119"/>
      <c r="CP91" s="117" t="e">
        <f>IF(#REF!=CP79,#REF!,"")</f>
        <v>#REF!</v>
      </c>
      <c r="CQ91" s="118"/>
      <c r="CR91" s="119"/>
      <c r="CS91" s="114"/>
      <c r="CT91" s="115"/>
      <c r="CU91" s="116"/>
      <c r="CV91" s="126"/>
      <c r="CW91" s="80"/>
      <c r="CX91" s="80"/>
      <c r="CY91" s="82"/>
      <c r="CZ91" s="83"/>
    </row>
    <row r="92" spans="2:104" ht="14.1" customHeight="1" x14ac:dyDescent="0.2">
      <c r="B92" s="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s="164" t="s">
        <v>8</v>
      </c>
      <c r="CC92" s="2"/>
      <c r="CD92" s="168">
        <v>1</v>
      </c>
      <c r="CE92" s="168"/>
      <c r="CF92" s="168"/>
      <c r="CG92" s="168">
        <v>2</v>
      </c>
      <c r="CH92" s="168"/>
      <c r="CI92" s="168"/>
      <c r="CJ92" s="168">
        <v>3</v>
      </c>
      <c r="CK92" s="168"/>
      <c r="CL92" s="168"/>
      <c r="CM92" s="168">
        <v>4</v>
      </c>
      <c r="CN92" s="168"/>
      <c r="CO92" s="168"/>
      <c r="CP92" s="168">
        <v>5</v>
      </c>
      <c r="CQ92" s="168"/>
      <c r="CR92" s="168"/>
      <c r="CS92" s="168">
        <v>6</v>
      </c>
      <c r="CT92" s="168"/>
      <c r="CU92" s="168"/>
      <c r="CV92" s="166" t="s">
        <v>7</v>
      </c>
      <c r="CW92" s="168" t="s">
        <v>2</v>
      </c>
      <c r="CX92" s="168"/>
      <c r="CY92" s="168"/>
      <c r="CZ92" s="168"/>
    </row>
    <row r="93" spans="2:104" ht="14.1" customHeight="1" x14ac:dyDescent="0.2">
      <c r="B93" s="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s="165"/>
      <c r="CC93" s="3"/>
      <c r="CD93" s="168" t="e">
        <f>#REF!</f>
        <v>#REF!</v>
      </c>
      <c r="CE93" s="168"/>
      <c r="CF93" s="168"/>
      <c r="CG93" s="168" t="e">
        <f>#REF!</f>
        <v>#REF!</v>
      </c>
      <c r="CH93" s="168"/>
      <c r="CI93" s="168"/>
      <c r="CJ93" s="155" t="e">
        <f>#REF!</f>
        <v>#REF!</v>
      </c>
      <c r="CK93" s="156"/>
      <c r="CL93" s="157"/>
      <c r="CM93" s="155" t="e">
        <f>#REF!</f>
        <v>#REF!</v>
      </c>
      <c r="CN93" s="156"/>
      <c r="CO93" s="157"/>
      <c r="CP93" s="155" t="e">
        <f>#REF!</f>
        <v>#REF!</v>
      </c>
      <c r="CQ93" s="156"/>
      <c r="CR93" s="157"/>
      <c r="CS93" s="155" t="e">
        <f>#REF!</f>
        <v>#REF!</v>
      </c>
      <c r="CT93" s="156"/>
      <c r="CU93" s="157"/>
      <c r="CV93" s="167"/>
      <c r="CW93" s="10" t="s">
        <v>3</v>
      </c>
      <c r="CX93" s="10"/>
      <c r="CY93" s="11" t="s">
        <v>6</v>
      </c>
      <c r="CZ93" s="57" t="s">
        <v>5</v>
      </c>
    </row>
    <row r="94" spans="2:104" ht="14.1" customHeight="1" x14ac:dyDescent="0.2">
      <c r="B94" s="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s="106" t="e">
        <f>IF(ISBLANK(#REF!),0,#REF!*100000000000000+(#REF!+500)*1000000000000+CV94*1000000000+(CZ94+500)*1000000+#REF!*10000+100-#REF!*10)</f>
        <v>#REF!</v>
      </c>
      <c r="CC94" s="109" t="e">
        <f>IF(ISBLANK(#REF!),"",#REF!)</f>
        <v>#REF!</v>
      </c>
      <c r="CD94" s="111">
        <v>1</v>
      </c>
      <c r="CE94" s="112"/>
      <c r="CF94" s="113"/>
      <c r="CG94" s="13" t="e">
        <f>IF(#REF!=CG93,#REF!,"")</f>
        <v>#REF!</v>
      </c>
      <c r="CH94" s="12"/>
      <c r="CI94" s="14" t="e">
        <f>IF(#REF!=CG93,#REF!,"")</f>
        <v>#REF!</v>
      </c>
      <c r="CJ94" s="13" t="e">
        <f>IF(#REF!=CJ93,#REF!,"")</f>
        <v>#REF!</v>
      </c>
      <c r="CK94" s="12"/>
      <c r="CL94" s="14" t="e">
        <f>IF(#REF!=CJ93,#REF!,"")</f>
        <v>#REF!</v>
      </c>
      <c r="CM94" s="13" t="e">
        <f>IF(#REF!=CM93,#REF!,"")</f>
        <v>#REF!</v>
      </c>
      <c r="CN94" s="12"/>
      <c r="CO94" s="14" t="e">
        <f>IF(#REF!=CM93,#REF!,"")</f>
        <v>#REF!</v>
      </c>
      <c r="CP94" s="13" t="e">
        <f>IF(#REF!=CP93,#REF!,"")</f>
        <v>#REF!</v>
      </c>
      <c r="CQ94" s="12"/>
      <c r="CR94" s="14" t="e">
        <f>IF(#REF!=CP93,#REF!,"")</f>
        <v>#REF!</v>
      </c>
      <c r="CS94" s="13" t="e">
        <f>IF(#REF!=CS93,#REF!,"")</f>
        <v>#REF!</v>
      </c>
      <c r="CT94" s="12"/>
      <c r="CU94" s="14" t="e">
        <f>IF(#REF!=CS93,#REF!,"")</f>
        <v>#REF!</v>
      </c>
      <c r="CV94" s="126" t="e">
        <f>SUM(CD95:CU95)</f>
        <v>#REF!</v>
      </c>
      <c r="CW94" s="79" t="e">
        <f>SUM(CG94,CJ94,CM94,CP94,CS94)</f>
        <v>#REF!</v>
      </c>
      <c r="CX94" s="79" t="s">
        <v>0</v>
      </c>
      <c r="CY94" s="81" t="e">
        <f>SUM(CI94,CL94,CO94,CR94,CU94)</f>
        <v>#REF!</v>
      </c>
      <c r="CZ94" s="83" t="e">
        <f>CW94-CY94</f>
        <v>#REF!</v>
      </c>
    </row>
    <row r="95" spans="2:104" ht="14.1" customHeight="1" x14ac:dyDescent="0.2">
      <c r="B95" s="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s="135"/>
      <c r="CC95" s="110"/>
      <c r="CD95" s="114"/>
      <c r="CE95" s="115"/>
      <c r="CF95" s="154"/>
      <c r="CG95" s="117" t="e">
        <f>IF(#REF!=CG93,#REF!,"")</f>
        <v>#REF!</v>
      </c>
      <c r="CH95" s="118"/>
      <c r="CI95" s="119"/>
      <c r="CJ95" s="117" t="e">
        <f>IF(#REF!=CJ93,#REF!,"")</f>
        <v>#REF!</v>
      </c>
      <c r="CK95" s="118"/>
      <c r="CL95" s="119"/>
      <c r="CM95" s="117" t="e">
        <f>IF(#REF!=CM93,#REF!,"")</f>
        <v>#REF!</v>
      </c>
      <c r="CN95" s="118"/>
      <c r="CO95" s="119"/>
      <c r="CP95" s="117" t="e">
        <f>IF(#REF!=CP93,#REF!,"")</f>
        <v>#REF!</v>
      </c>
      <c r="CQ95" s="118"/>
      <c r="CR95" s="119"/>
      <c r="CS95" s="117" t="e">
        <f>IF(#REF!=CS93,#REF!,"")</f>
        <v>#REF!</v>
      </c>
      <c r="CT95" s="118"/>
      <c r="CU95" s="119"/>
      <c r="CV95" s="126"/>
      <c r="CW95" s="80"/>
      <c r="CX95" s="80"/>
      <c r="CY95" s="82"/>
      <c r="CZ95" s="83"/>
    </row>
    <row r="96" spans="2:104" ht="14.1" customHeight="1" x14ac:dyDescent="0.2">
      <c r="B96" s="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s="106" t="e">
        <f>IF(ISBLANK(#REF!),0,#REF!*100000000000000+(#REF!+500)*1000000000000+CV96*1000000000+(CZ96+500)*1000000+#REF!*10000+100-#REF!*10)</f>
        <v>#REF!</v>
      </c>
      <c r="CC96" s="109" t="e">
        <f>IF(ISBLANK(#REF!),"",#REF!)</f>
        <v>#REF!</v>
      </c>
      <c r="CD96" s="13" t="e">
        <f>IF(#REF!=CD93,#REF!,"")</f>
        <v>#REF!</v>
      </c>
      <c r="CE96" s="12"/>
      <c r="CF96" s="14" t="e">
        <f>IF(#REF!=CD93,#REF!,"")</f>
        <v>#REF!</v>
      </c>
      <c r="CG96" s="112">
        <v>2</v>
      </c>
      <c r="CH96" s="112"/>
      <c r="CI96" s="113"/>
      <c r="CJ96" s="13" t="e">
        <f>IF(#REF!=CJ93,#REF!,"")</f>
        <v>#REF!</v>
      </c>
      <c r="CK96" s="12"/>
      <c r="CL96" s="14" t="e">
        <f>IF(#REF!=CJ93,#REF!,"")</f>
        <v>#REF!</v>
      </c>
      <c r="CM96" s="13" t="e">
        <f>IF(#REF!=CM93,#REF!,"")</f>
        <v>#REF!</v>
      </c>
      <c r="CN96" s="12"/>
      <c r="CO96" s="14" t="e">
        <f>IF(#REF!=CM93,#REF!,"")</f>
        <v>#REF!</v>
      </c>
      <c r="CP96" s="13" t="e">
        <f>IF(#REF!=CP93,#REF!,"")</f>
        <v>#REF!</v>
      </c>
      <c r="CQ96" s="12"/>
      <c r="CR96" s="14" t="e">
        <f>IF(#REF!=CP93,#REF!,"")</f>
        <v>#REF!</v>
      </c>
      <c r="CS96" s="13" t="e">
        <f>IF(#REF!=CS93,#REF!,"")</f>
        <v>#REF!</v>
      </c>
      <c r="CT96" s="12"/>
      <c r="CU96" s="14" t="e">
        <f>IF(#REF!=CS93,#REF!,"")</f>
        <v>#REF!</v>
      </c>
      <c r="CV96" s="126" t="e">
        <f>SUM(CD97:CU97)</f>
        <v>#REF!</v>
      </c>
      <c r="CW96" s="79" t="e">
        <f>SUM(CD96,CJ96,CM96,CP96,CS96)</f>
        <v>#REF!</v>
      </c>
      <c r="CX96" s="79" t="s">
        <v>0</v>
      </c>
      <c r="CY96" s="81" t="e">
        <f>SUM(CF96,CL96,CO96,CR96,CU96)</f>
        <v>#REF!</v>
      </c>
      <c r="CZ96" s="83" t="e">
        <f>CW96-CY96</f>
        <v>#REF!</v>
      </c>
    </row>
    <row r="97" spans="3:104" ht="14.1" customHeight="1" x14ac:dyDescent="0.2">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s="135"/>
      <c r="CC97" s="110"/>
      <c r="CD97" s="117" t="e">
        <f>IF(#REF!=CD93,#REF!,"")</f>
        <v>#REF!</v>
      </c>
      <c r="CE97" s="118"/>
      <c r="CF97" s="119"/>
      <c r="CG97" s="114"/>
      <c r="CH97" s="115"/>
      <c r="CI97" s="116"/>
      <c r="CJ97" s="117" t="e">
        <f>IF(#REF!=CJ93,#REF!,"")</f>
        <v>#REF!</v>
      </c>
      <c r="CK97" s="118"/>
      <c r="CL97" s="119"/>
      <c r="CM97" s="117" t="e">
        <f>IF(#REF!=CM93,#REF!,"")</f>
        <v>#REF!</v>
      </c>
      <c r="CN97" s="118"/>
      <c r="CO97" s="119"/>
      <c r="CP97" s="117" t="e">
        <f>IF(#REF!=CP93,#REF!,"")</f>
        <v>#REF!</v>
      </c>
      <c r="CQ97" s="118"/>
      <c r="CR97" s="119"/>
      <c r="CS97" s="117" t="e">
        <f>IF(#REF!=CS93,#REF!,"")</f>
        <v>#REF!</v>
      </c>
      <c r="CT97" s="118"/>
      <c r="CU97" s="119"/>
      <c r="CV97" s="126"/>
      <c r="CW97" s="80"/>
      <c r="CX97" s="80"/>
      <c r="CY97" s="82"/>
      <c r="CZ97" s="83"/>
    </row>
    <row r="98" spans="3:104" ht="14.1" customHeight="1" x14ac:dyDescent="0.2">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s="106" t="e">
        <f>IF(ISBLANK(#REF!),0,#REF!*100000000000000+(#REF!+500)*1000000000000+CV98*1000000000+(CZ98+500)*1000000+#REF!*10000+100-#REF!*10)</f>
        <v>#REF!</v>
      </c>
      <c r="CC98" s="109" t="e">
        <f>IF(ISBLANK(#REF!),"",#REF!)</f>
        <v>#REF!</v>
      </c>
      <c r="CD98" s="13" t="e">
        <f>IF(#REF!=CD93,#REF!,"")</f>
        <v>#REF!</v>
      </c>
      <c r="CE98" s="12"/>
      <c r="CF98" s="14" t="e">
        <f>IF(#REF!=CD93,#REF!,"")</f>
        <v>#REF!</v>
      </c>
      <c r="CG98" s="13" t="e">
        <f>IF(#REF!=CG93,#REF!,"")</f>
        <v>#REF!</v>
      </c>
      <c r="CH98" s="12"/>
      <c r="CI98" s="14" t="e">
        <f>IF(#REF!=CG93,#REF!,"")</f>
        <v>#REF!</v>
      </c>
      <c r="CJ98" s="111">
        <v>3</v>
      </c>
      <c r="CK98" s="112"/>
      <c r="CL98" s="113"/>
      <c r="CM98" s="13" t="e">
        <f>IF(#REF!=CM93,#REF!,"")</f>
        <v>#REF!</v>
      </c>
      <c r="CN98" s="12"/>
      <c r="CO98" s="14" t="e">
        <f>IF(#REF!=CM93,#REF!,"")</f>
        <v>#REF!</v>
      </c>
      <c r="CP98" s="13" t="e">
        <f>IF(#REF!=CP93,#REF!,"")</f>
        <v>#REF!</v>
      </c>
      <c r="CQ98" s="12"/>
      <c r="CR98" s="14" t="e">
        <f>IF(#REF!=CP93,#REF!,"")</f>
        <v>#REF!</v>
      </c>
      <c r="CS98" s="13" t="e">
        <f>IF(#REF!=CS93,#REF!,"")</f>
        <v>#REF!</v>
      </c>
      <c r="CT98" s="12"/>
      <c r="CU98" s="14" t="e">
        <f>IF(#REF!=CS93,#REF!,"")</f>
        <v>#REF!</v>
      </c>
      <c r="CV98" s="126" t="e">
        <f>SUM(CD99:CU99)</f>
        <v>#REF!</v>
      </c>
      <c r="CW98" s="79" t="e">
        <f>SUM(CG98,CD98,CM98,CP98,CS98)</f>
        <v>#REF!</v>
      </c>
      <c r="CX98" s="79" t="s">
        <v>0</v>
      </c>
      <c r="CY98" s="81" t="e">
        <f>SUM(CI98,CF98,CO98,CR98,CU98)</f>
        <v>#REF!</v>
      </c>
      <c r="CZ98" s="83" t="e">
        <f>CW98-CY98</f>
        <v>#REF!</v>
      </c>
    </row>
    <row r="99" spans="3:104" ht="14.1" customHeight="1" x14ac:dyDescent="0.2">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s="135"/>
      <c r="CC99" s="110"/>
      <c r="CD99" s="117" t="e">
        <f>IF(#REF!=CD93,#REF!,"")</f>
        <v>#REF!</v>
      </c>
      <c r="CE99" s="118"/>
      <c r="CF99" s="119"/>
      <c r="CG99" s="117" t="e">
        <f>IF(#REF!=CG93,#REF!,"")</f>
        <v>#REF!</v>
      </c>
      <c r="CH99" s="118"/>
      <c r="CI99" s="119"/>
      <c r="CJ99" s="114"/>
      <c r="CK99" s="115"/>
      <c r="CL99" s="116"/>
      <c r="CM99" s="117" t="e">
        <f>IF(#REF!=CM93,#REF!,"")</f>
        <v>#REF!</v>
      </c>
      <c r="CN99" s="118"/>
      <c r="CO99" s="119"/>
      <c r="CP99" s="117" t="e">
        <f>IF(#REF!=CP93,#REF!,"")</f>
        <v>#REF!</v>
      </c>
      <c r="CQ99" s="118"/>
      <c r="CR99" s="119"/>
      <c r="CS99" s="117" t="e">
        <f>IF(#REF!=CS93,#REF!,"")</f>
        <v>#REF!</v>
      </c>
      <c r="CT99" s="118"/>
      <c r="CU99" s="119"/>
      <c r="CV99" s="126"/>
      <c r="CW99" s="80"/>
      <c r="CX99" s="80"/>
      <c r="CY99" s="82"/>
      <c r="CZ99" s="83"/>
    </row>
    <row r="100" spans="3:104" ht="14.1" customHeight="1" x14ac:dyDescent="0.2">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s="106" t="e">
        <f>IF(ISBLANK(#REF!),0,#REF!*100000000000000+(#REF!+500)*1000000000000+CV100*1000000000+(CZ100+500)*1000000+#REF!*10000+100-#REF!*10)</f>
        <v>#REF!</v>
      </c>
      <c r="CC100" s="109" t="e">
        <f>IF(ISBLANK(#REF!),"",#REF!)</f>
        <v>#REF!</v>
      </c>
      <c r="CD100" s="13" t="e">
        <f>IF(#REF!=CD93,#REF!,"")</f>
        <v>#REF!</v>
      </c>
      <c r="CE100" s="12"/>
      <c r="CF100" s="14" t="e">
        <f>IF(#REF!=CD93,#REF!,"")</f>
        <v>#REF!</v>
      </c>
      <c r="CG100" s="13" t="e">
        <f>IF(#REF!=CG93,#REF!,"")</f>
        <v>#REF!</v>
      </c>
      <c r="CH100" s="12"/>
      <c r="CI100" s="14" t="e">
        <f>IF(#REF!=CG93,#REF!,"")</f>
        <v>#REF!</v>
      </c>
      <c r="CJ100" s="13" t="e">
        <f>IF(#REF!=CJ93,#REF!,"")</f>
        <v>#REF!</v>
      </c>
      <c r="CK100" s="12"/>
      <c r="CL100" s="14" t="e">
        <f>IF(#REF!=CJ93,#REF!,"")</f>
        <v>#REF!</v>
      </c>
      <c r="CM100" s="111">
        <v>4</v>
      </c>
      <c r="CN100" s="112"/>
      <c r="CO100" s="113"/>
      <c r="CP100" s="13" t="e">
        <f>IF(#REF!=CP93,#REF!,"")</f>
        <v>#REF!</v>
      </c>
      <c r="CQ100" s="12"/>
      <c r="CR100" s="14" t="e">
        <f>IF(#REF!=CP93,#REF!,"")</f>
        <v>#REF!</v>
      </c>
      <c r="CS100" s="13" t="e">
        <f>IF(#REF!=CS93,#REF!,"")</f>
        <v>#REF!</v>
      </c>
      <c r="CT100" s="12"/>
      <c r="CU100" s="14" t="e">
        <f>IF(#REF!=CS93,#REF!,"")</f>
        <v>#REF!</v>
      </c>
      <c r="CV100" s="126" t="e">
        <f>SUM(CD101:CU101)</f>
        <v>#REF!</v>
      </c>
      <c r="CW100" s="79" t="e">
        <f>SUM(CG100,CJ100,CD100,CP100,CS100)</f>
        <v>#REF!</v>
      </c>
      <c r="CX100" s="79" t="s">
        <v>0</v>
      </c>
      <c r="CY100" s="81" t="e">
        <f>SUM(CI100,CL100,CF100,CR100,CU100)</f>
        <v>#REF!</v>
      </c>
      <c r="CZ100" s="83" t="e">
        <f>CW100-CY100</f>
        <v>#REF!</v>
      </c>
    </row>
    <row r="101" spans="3:104" ht="14.1" customHeight="1" x14ac:dyDescent="0.2">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s="135"/>
      <c r="CC101" s="110"/>
      <c r="CD101" s="117" t="e">
        <f>IF(#REF!=CD93,#REF!,"")</f>
        <v>#REF!</v>
      </c>
      <c r="CE101" s="118"/>
      <c r="CF101" s="119"/>
      <c r="CG101" s="117" t="e">
        <f>IF(#REF!=CG93,#REF!,"")</f>
        <v>#REF!</v>
      </c>
      <c r="CH101" s="118"/>
      <c r="CI101" s="119"/>
      <c r="CJ101" s="117" t="e">
        <f>IF(#REF!=CJ93,#REF!,"")</f>
        <v>#REF!</v>
      </c>
      <c r="CK101" s="118"/>
      <c r="CL101" s="119"/>
      <c r="CM101" s="114"/>
      <c r="CN101" s="115"/>
      <c r="CO101" s="116"/>
      <c r="CP101" s="117" t="e">
        <f>IF(#REF!=CP93,#REF!,"")</f>
        <v>#REF!</v>
      </c>
      <c r="CQ101" s="118"/>
      <c r="CR101" s="119"/>
      <c r="CS101" s="117" t="e">
        <f>IF(#REF!=CS93,#REF!,"")</f>
        <v>#REF!</v>
      </c>
      <c r="CT101" s="118"/>
      <c r="CU101" s="119"/>
      <c r="CV101" s="126"/>
      <c r="CW101" s="80"/>
      <c r="CX101" s="80"/>
      <c r="CY101" s="82"/>
      <c r="CZ101" s="83"/>
    </row>
    <row r="102" spans="3:104" ht="14.1" customHeight="1" x14ac:dyDescent="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s="106" t="e">
        <f>IF(ISBLANK(#REF!),0,#REF!*100000000000000+(#REF!+500)*1000000000000+CV102*1000000000+(CZ102+500)*1000000+#REF!*10000+100-#REF!*10)</f>
        <v>#REF!</v>
      </c>
      <c r="CC102" s="109" t="e">
        <f>IF(ISBLANK(#REF!),"",#REF!)</f>
        <v>#REF!</v>
      </c>
      <c r="CD102" s="13" t="e">
        <f>IF(#REF!=CD93,#REF!,"")</f>
        <v>#REF!</v>
      </c>
      <c r="CE102" s="12"/>
      <c r="CF102" s="14" t="e">
        <f>IF(#REF!=CD93,#REF!,"")</f>
        <v>#REF!</v>
      </c>
      <c r="CG102" s="13" t="e">
        <f>IF(#REF!=CG93,#REF!,"")</f>
        <v>#REF!</v>
      </c>
      <c r="CH102" s="12"/>
      <c r="CI102" s="14" t="e">
        <f>IF(#REF!=CG93,#REF!,"")</f>
        <v>#REF!</v>
      </c>
      <c r="CJ102" s="13" t="e">
        <f>IF(#REF!=CJ93,#REF!,"")</f>
        <v>#REF!</v>
      </c>
      <c r="CK102" s="12"/>
      <c r="CL102" s="14" t="e">
        <f>IF(#REF!=CJ93,#REF!,"")</f>
        <v>#REF!</v>
      </c>
      <c r="CM102" s="13" t="e">
        <f>IF(#REF!=CM93,#REF!,"")</f>
        <v>#REF!</v>
      </c>
      <c r="CN102" s="12"/>
      <c r="CO102" s="14" t="e">
        <f>IF(#REF!=CM93,#REF!,"")</f>
        <v>#REF!</v>
      </c>
      <c r="CP102" s="111">
        <v>5</v>
      </c>
      <c r="CQ102" s="112"/>
      <c r="CR102" s="113"/>
      <c r="CS102" s="13" t="e">
        <f>IF(#REF!=CS93,#REF!,"")</f>
        <v>#REF!</v>
      </c>
      <c r="CT102" s="12"/>
      <c r="CU102" s="14" t="e">
        <f>IF(#REF!=CS93,#REF!,"")</f>
        <v>#REF!</v>
      </c>
      <c r="CV102" s="126" t="e">
        <f>SUM(CD103:CU103)</f>
        <v>#REF!</v>
      </c>
      <c r="CW102" s="79" t="e">
        <f>SUM(CG102,CJ102,CM102,CD102,CS102)</f>
        <v>#REF!</v>
      </c>
      <c r="CX102" s="79" t="s">
        <v>0</v>
      </c>
      <c r="CY102" s="81" t="e">
        <f>SUM(CI102,CL102,CO102,CF102,CU102)</f>
        <v>#REF!</v>
      </c>
      <c r="CZ102" s="83" t="e">
        <f>CW102-CY102</f>
        <v>#REF!</v>
      </c>
    </row>
    <row r="103" spans="3:104" ht="14.1" customHeight="1" x14ac:dyDescent="0.2">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s="135"/>
      <c r="CC103" s="110"/>
      <c r="CD103" s="117" t="e">
        <f>IF(#REF!=CD93,#REF!,"")</f>
        <v>#REF!</v>
      </c>
      <c r="CE103" s="118"/>
      <c r="CF103" s="119"/>
      <c r="CG103" s="117" t="e">
        <f>IF(#REF!=CG93,#REF!,"")</f>
        <v>#REF!</v>
      </c>
      <c r="CH103" s="118"/>
      <c r="CI103" s="119"/>
      <c r="CJ103" s="117" t="e">
        <f>IF(#REF!=CJ93,#REF!,"")</f>
        <v>#REF!</v>
      </c>
      <c r="CK103" s="118"/>
      <c r="CL103" s="119"/>
      <c r="CM103" s="117" t="e">
        <f>IF(#REF!=CM93,#REF!,"")</f>
        <v>#REF!</v>
      </c>
      <c r="CN103" s="118"/>
      <c r="CO103" s="119"/>
      <c r="CP103" s="114"/>
      <c r="CQ103" s="115"/>
      <c r="CR103" s="116"/>
      <c r="CS103" s="117" t="e">
        <f>IF(#REF!=CS93,#REF!,"")</f>
        <v>#REF!</v>
      </c>
      <c r="CT103" s="118"/>
      <c r="CU103" s="119"/>
      <c r="CV103" s="126"/>
      <c r="CW103" s="80"/>
      <c r="CX103" s="80"/>
      <c r="CY103" s="82"/>
      <c r="CZ103" s="83"/>
    </row>
    <row r="104" spans="3:104" ht="14.1" customHeight="1" x14ac:dyDescent="0.2">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s="106" t="e">
        <f>IF(ISBLANK(#REF!),0,#REF!*100000000000000+(#REF!+500)*1000000000000+CV104*1000000000+(CZ104+500)*1000000+#REF!*10000+100-#REF!*10)</f>
        <v>#REF!</v>
      </c>
      <c r="CC104" s="109" t="e">
        <f>IF(ISBLANK(#REF!),"",#REF!)</f>
        <v>#REF!</v>
      </c>
      <c r="CD104" s="13" t="e">
        <f>IF(#REF!=CD93,#REF!,"")</f>
        <v>#REF!</v>
      </c>
      <c r="CE104" s="12"/>
      <c r="CF104" s="14" t="e">
        <f>IF(#REF!=CD93,#REF!,"")</f>
        <v>#REF!</v>
      </c>
      <c r="CG104" s="13" t="e">
        <f>IF(#REF!=CG93,#REF!,"")</f>
        <v>#REF!</v>
      </c>
      <c r="CH104" s="12"/>
      <c r="CI104" s="14" t="e">
        <f>IF(#REF!=CG93,#REF!,"")</f>
        <v>#REF!</v>
      </c>
      <c r="CJ104" s="13" t="e">
        <f>IF(#REF!=CJ93,#REF!,"")</f>
        <v>#REF!</v>
      </c>
      <c r="CK104" s="12"/>
      <c r="CL104" s="14" t="e">
        <f>IF(#REF!=CJ93,#REF!,"")</f>
        <v>#REF!</v>
      </c>
      <c r="CM104" s="13" t="e">
        <f>IF(#REF!=CM93,#REF!,"")</f>
        <v>#REF!</v>
      </c>
      <c r="CN104" s="12"/>
      <c r="CO104" s="14" t="e">
        <f>IF(#REF!=CM93,#REF!,"")</f>
        <v>#REF!</v>
      </c>
      <c r="CP104" s="13" t="e">
        <f>IF(#REF!=CP93,#REF!,"")</f>
        <v>#REF!</v>
      </c>
      <c r="CQ104" s="12"/>
      <c r="CR104" s="14" t="e">
        <f>IF(#REF!=CP93,#REF!,"")</f>
        <v>#REF!</v>
      </c>
      <c r="CS104" s="111">
        <v>6</v>
      </c>
      <c r="CT104" s="112"/>
      <c r="CU104" s="113"/>
      <c r="CV104" s="126" t="e">
        <f>SUM(CD105:CU105)</f>
        <v>#REF!</v>
      </c>
      <c r="CW104" s="79" t="e">
        <f>SUM(CG104,CJ104,CM104,CP104,CD104)</f>
        <v>#REF!</v>
      </c>
      <c r="CX104" s="79" t="s">
        <v>0</v>
      </c>
      <c r="CY104" s="81" t="e">
        <f>SUM(CI104,CL104,CO104,CR104,CF104)</f>
        <v>#REF!</v>
      </c>
      <c r="CZ104" s="83" t="e">
        <f>CW104-CY104</f>
        <v>#REF!</v>
      </c>
    </row>
    <row r="105" spans="3:104" ht="14.1" customHeight="1" x14ac:dyDescent="0.2">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s="135"/>
      <c r="CC105" s="110"/>
      <c r="CD105" s="117" t="e">
        <f>IF(#REF!=CD93,#REF!,"")</f>
        <v>#REF!</v>
      </c>
      <c r="CE105" s="118"/>
      <c r="CF105" s="119"/>
      <c r="CG105" s="117" t="e">
        <f>IF(#REF!=CG93,#REF!,"")</f>
        <v>#REF!</v>
      </c>
      <c r="CH105" s="118"/>
      <c r="CI105" s="119"/>
      <c r="CJ105" s="117" t="e">
        <f>IF(#REF!=CJ93,#REF!,"")</f>
        <v>#REF!</v>
      </c>
      <c r="CK105" s="118"/>
      <c r="CL105" s="119"/>
      <c r="CM105" s="117" t="e">
        <f>IF(#REF!=CM93,#REF!,"")</f>
        <v>#REF!</v>
      </c>
      <c r="CN105" s="118"/>
      <c r="CO105" s="119"/>
      <c r="CP105" s="117" t="e">
        <f>IF(#REF!=CP93,#REF!,"")</f>
        <v>#REF!</v>
      </c>
      <c r="CQ105" s="118"/>
      <c r="CR105" s="119"/>
      <c r="CS105" s="114"/>
      <c r="CT105" s="115"/>
      <c r="CU105" s="116"/>
      <c r="CV105" s="126"/>
      <c r="CW105" s="80"/>
      <c r="CX105" s="80"/>
      <c r="CY105" s="82"/>
      <c r="CZ105" s="83"/>
    </row>
    <row r="106" spans="3:104" ht="14.1" customHeight="1" x14ac:dyDescent="0.2">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s="164" t="s">
        <v>8</v>
      </c>
      <c r="CC106" s="2"/>
      <c r="CD106" s="168">
        <v>1</v>
      </c>
      <c r="CE106" s="168"/>
      <c r="CF106" s="168"/>
      <c r="CG106" s="168">
        <v>2</v>
      </c>
      <c r="CH106" s="168"/>
      <c r="CI106" s="168"/>
      <c r="CJ106" s="168">
        <v>3</v>
      </c>
      <c r="CK106" s="168"/>
      <c r="CL106" s="168"/>
      <c r="CM106" s="168">
        <v>4</v>
      </c>
      <c r="CN106" s="168"/>
      <c r="CO106" s="168"/>
      <c r="CP106" s="168">
        <v>5</v>
      </c>
      <c r="CQ106" s="168"/>
      <c r="CR106" s="168"/>
      <c r="CS106" s="168">
        <v>6</v>
      </c>
      <c r="CT106" s="168"/>
      <c r="CU106" s="168"/>
      <c r="CV106" s="166" t="s">
        <v>7</v>
      </c>
      <c r="CW106" s="168" t="s">
        <v>2</v>
      </c>
      <c r="CX106" s="168"/>
      <c r="CY106" s="168"/>
      <c r="CZ106" s="168"/>
    </row>
    <row r="107" spans="3:104" ht="14.1" customHeight="1" x14ac:dyDescent="0.2">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s="165"/>
      <c r="CC107" s="3"/>
      <c r="CD107" s="168" t="e">
        <f>#REF!</f>
        <v>#REF!</v>
      </c>
      <c r="CE107" s="168"/>
      <c r="CF107" s="168"/>
      <c r="CG107" s="168" t="e">
        <f>#REF!</f>
        <v>#REF!</v>
      </c>
      <c r="CH107" s="168"/>
      <c r="CI107" s="168"/>
      <c r="CJ107" s="155" t="e">
        <f>#REF!</f>
        <v>#REF!</v>
      </c>
      <c r="CK107" s="156"/>
      <c r="CL107" s="157"/>
      <c r="CM107" s="155" t="e">
        <f>#REF!</f>
        <v>#REF!</v>
      </c>
      <c r="CN107" s="156"/>
      <c r="CO107" s="157"/>
      <c r="CP107" s="155" t="e">
        <f>#REF!</f>
        <v>#REF!</v>
      </c>
      <c r="CQ107" s="156"/>
      <c r="CR107" s="157"/>
      <c r="CS107" s="155" t="e">
        <f>#REF!</f>
        <v>#REF!</v>
      </c>
      <c r="CT107" s="156"/>
      <c r="CU107" s="157"/>
      <c r="CV107" s="167"/>
      <c r="CW107" s="10" t="s">
        <v>3</v>
      </c>
      <c r="CX107" s="10"/>
      <c r="CY107" s="11" t="s">
        <v>6</v>
      </c>
      <c r="CZ107" s="57" t="s">
        <v>5</v>
      </c>
    </row>
    <row r="108" spans="3:104" ht="14.1" customHeight="1" x14ac:dyDescent="0.2">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s="106" t="e">
        <f>IF(ISBLANK(#REF!),0,#REF!*100000000000000+(#REF!+500)*1000000000000+CV108*1000000000+(CZ108+500)*1000000+#REF!*10000+100-#REF!*10)</f>
        <v>#REF!</v>
      </c>
      <c r="CC108" s="109" t="e">
        <f>IF(ISBLANK(#REF!),"",#REF!)</f>
        <v>#REF!</v>
      </c>
      <c r="CD108" s="111">
        <v>1</v>
      </c>
      <c r="CE108" s="112"/>
      <c r="CF108" s="113"/>
      <c r="CG108" s="13" t="e">
        <f>IF(#REF!=CG107,#REF!,"")</f>
        <v>#REF!</v>
      </c>
      <c r="CH108" s="12"/>
      <c r="CI108" s="14" t="e">
        <f>IF(#REF!=CG107,#REF!,"")</f>
        <v>#REF!</v>
      </c>
      <c r="CJ108" s="13" t="e">
        <f>IF(#REF!=CJ107,#REF!,"")</f>
        <v>#REF!</v>
      </c>
      <c r="CK108" s="12"/>
      <c r="CL108" s="14" t="e">
        <f>IF(#REF!=CJ107,#REF!,"")</f>
        <v>#REF!</v>
      </c>
      <c r="CM108" s="13" t="e">
        <f>IF(#REF!=CM107,#REF!,"")</f>
        <v>#REF!</v>
      </c>
      <c r="CN108" s="12"/>
      <c r="CO108" s="14" t="e">
        <f>IF(#REF!=CM107,#REF!,"")</f>
        <v>#REF!</v>
      </c>
      <c r="CP108" s="13" t="e">
        <f>IF(#REF!=CP107,#REF!,"")</f>
        <v>#REF!</v>
      </c>
      <c r="CQ108" s="12"/>
      <c r="CR108" s="14" t="e">
        <f>IF(#REF!=CP107,#REF!,"")</f>
        <v>#REF!</v>
      </c>
      <c r="CS108" s="13" t="e">
        <f>IF(#REF!=CS107,#REF!,"")</f>
        <v>#REF!</v>
      </c>
      <c r="CT108" s="12"/>
      <c r="CU108" s="14" t="e">
        <f>IF(#REF!=CS107,#REF!,"")</f>
        <v>#REF!</v>
      </c>
      <c r="CV108" s="126" t="e">
        <f>SUM(CD109:CU109)</f>
        <v>#REF!</v>
      </c>
      <c r="CW108" s="79" t="e">
        <f>SUM(CG108,CJ108,CM108,CP108,CS108)</f>
        <v>#REF!</v>
      </c>
      <c r="CX108" s="79" t="s">
        <v>0</v>
      </c>
      <c r="CY108" s="81" t="e">
        <f>SUM(CI108,CL108,CO108,CR108,CU108)</f>
        <v>#REF!</v>
      </c>
      <c r="CZ108" s="83" t="e">
        <f>CW108-CY108</f>
        <v>#REF!</v>
      </c>
    </row>
    <row r="109" spans="3:104" ht="14.1" customHeight="1" x14ac:dyDescent="0.2">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s="135"/>
      <c r="CC109" s="110"/>
      <c r="CD109" s="114"/>
      <c r="CE109" s="115"/>
      <c r="CF109" s="154"/>
      <c r="CG109" s="117" t="e">
        <f>IF(#REF!=CG107,#REF!,"")</f>
        <v>#REF!</v>
      </c>
      <c r="CH109" s="118"/>
      <c r="CI109" s="119"/>
      <c r="CJ109" s="117" t="e">
        <f>IF(#REF!=CJ107,#REF!,"")</f>
        <v>#REF!</v>
      </c>
      <c r="CK109" s="118"/>
      <c r="CL109" s="119"/>
      <c r="CM109" s="117" t="e">
        <f>IF(#REF!=CM107,#REF!,"")</f>
        <v>#REF!</v>
      </c>
      <c r="CN109" s="118"/>
      <c r="CO109" s="119"/>
      <c r="CP109" s="117" t="e">
        <f>IF(#REF!=CP107,#REF!,"")</f>
        <v>#REF!</v>
      </c>
      <c r="CQ109" s="118"/>
      <c r="CR109" s="119"/>
      <c r="CS109" s="117" t="e">
        <f>IF(#REF!=CS107,#REF!,"")</f>
        <v>#REF!</v>
      </c>
      <c r="CT109" s="118"/>
      <c r="CU109" s="119"/>
      <c r="CV109" s="126"/>
      <c r="CW109" s="80"/>
      <c r="CX109" s="80"/>
      <c r="CY109" s="82"/>
      <c r="CZ109" s="83"/>
    </row>
    <row r="110" spans="3:104" ht="14.1" customHeight="1" x14ac:dyDescent="0.2">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s="106" t="e">
        <f>IF(ISBLANK(#REF!),0,#REF!*100000000000000+(#REF!+500)*1000000000000+CV110*1000000000+(CZ110+500)*1000000+#REF!*10000+100-#REF!*10)</f>
        <v>#REF!</v>
      </c>
      <c r="CC110" s="109" t="e">
        <f>IF(ISBLANK(#REF!),"",#REF!)</f>
        <v>#REF!</v>
      </c>
      <c r="CD110" s="13" t="e">
        <f>IF(#REF!=CD107,#REF!,"")</f>
        <v>#REF!</v>
      </c>
      <c r="CE110" s="12"/>
      <c r="CF110" s="14" t="e">
        <f>IF(#REF!=CD107,#REF!,"")</f>
        <v>#REF!</v>
      </c>
      <c r="CG110" s="112">
        <v>2</v>
      </c>
      <c r="CH110" s="112"/>
      <c r="CI110" s="113"/>
      <c r="CJ110" s="13" t="e">
        <f>IF(#REF!=CJ107,#REF!,"")</f>
        <v>#REF!</v>
      </c>
      <c r="CK110" s="12"/>
      <c r="CL110" s="14" t="e">
        <f>IF(#REF!=CJ107,#REF!,"")</f>
        <v>#REF!</v>
      </c>
      <c r="CM110" s="13" t="e">
        <f>IF(#REF!=CM107,#REF!,"")</f>
        <v>#REF!</v>
      </c>
      <c r="CN110" s="12"/>
      <c r="CO110" s="14" t="e">
        <f>IF(#REF!=CM107,#REF!,"")</f>
        <v>#REF!</v>
      </c>
      <c r="CP110" s="13" t="e">
        <f>IF(#REF!=CP107,#REF!,"")</f>
        <v>#REF!</v>
      </c>
      <c r="CQ110" s="12"/>
      <c r="CR110" s="14" t="e">
        <f>IF(#REF!=CP107,#REF!,"")</f>
        <v>#REF!</v>
      </c>
      <c r="CS110" s="13" t="e">
        <f>IF(#REF!=CS107,#REF!,"")</f>
        <v>#REF!</v>
      </c>
      <c r="CT110" s="12"/>
      <c r="CU110" s="14" t="e">
        <f>IF(#REF!=CS107,#REF!,"")</f>
        <v>#REF!</v>
      </c>
      <c r="CV110" s="126" t="e">
        <f>SUM(CD111:CU111)</f>
        <v>#REF!</v>
      </c>
      <c r="CW110" s="79" t="e">
        <f>SUM(CD110,CJ110,CM110,CP110,CS110)</f>
        <v>#REF!</v>
      </c>
      <c r="CX110" s="79" t="s">
        <v>0</v>
      </c>
      <c r="CY110" s="81" t="e">
        <f>SUM(CF110,CL110,CO110,CR110,CU110)</f>
        <v>#REF!</v>
      </c>
      <c r="CZ110" s="83" t="e">
        <f>CW110-CY110</f>
        <v>#REF!</v>
      </c>
    </row>
    <row r="111" spans="3:104" ht="14.1" customHeight="1" x14ac:dyDescent="0.2">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s="135"/>
      <c r="CC111" s="110"/>
      <c r="CD111" s="117" t="e">
        <f>IF(#REF!=CD107,#REF!,"")</f>
        <v>#REF!</v>
      </c>
      <c r="CE111" s="118"/>
      <c r="CF111" s="119"/>
      <c r="CG111" s="114"/>
      <c r="CH111" s="115"/>
      <c r="CI111" s="116"/>
      <c r="CJ111" s="117" t="e">
        <f>IF(#REF!=CJ107,#REF!,"")</f>
        <v>#REF!</v>
      </c>
      <c r="CK111" s="118"/>
      <c r="CL111" s="119"/>
      <c r="CM111" s="117" t="e">
        <f>IF(#REF!=CM107,#REF!,"")</f>
        <v>#REF!</v>
      </c>
      <c r="CN111" s="118"/>
      <c r="CO111" s="119"/>
      <c r="CP111" s="117" t="e">
        <f>IF(#REF!=CP107,#REF!,"")</f>
        <v>#REF!</v>
      </c>
      <c r="CQ111" s="118"/>
      <c r="CR111" s="119"/>
      <c r="CS111" s="117" t="e">
        <f>IF(#REF!=CS107,#REF!,"")</f>
        <v>#REF!</v>
      </c>
      <c r="CT111" s="118"/>
      <c r="CU111" s="119"/>
      <c r="CV111" s="126"/>
      <c r="CW111" s="80"/>
      <c r="CX111" s="80"/>
      <c r="CY111" s="82"/>
      <c r="CZ111" s="83"/>
    </row>
    <row r="112" spans="3:104" ht="14.1" customHeight="1" x14ac:dyDescent="0.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s="106" t="e">
        <f>IF(ISBLANK(#REF!),0,#REF!*100000000000000+(#REF!+500)*1000000000000+CV112*1000000000+(CZ112+500)*1000000+#REF!*10000+100-#REF!*10)</f>
        <v>#REF!</v>
      </c>
      <c r="CC112" s="109" t="e">
        <f>IF(ISBLANK(#REF!),"",#REF!)</f>
        <v>#REF!</v>
      </c>
      <c r="CD112" s="13" t="e">
        <f>IF(#REF!=CD107,#REF!,"")</f>
        <v>#REF!</v>
      </c>
      <c r="CE112" s="12"/>
      <c r="CF112" s="14" t="e">
        <f>IF(#REF!=CD107,#REF!,"")</f>
        <v>#REF!</v>
      </c>
      <c r="CG112" s="13" t="e">
        <f>IF(#REF!=CG107,#REF!,"")</f>
        <v>#REF!</v>
      </c>
      <c r="CH112" s="12"/>
      <c r="CI112" s="14" t="e">
        <f>IF(#REF!=CG107,#REF!,"")</f>
        <v>#REF!</v>
      </c>
      <c r="CJ112" s="111">
        <v>3</v>
      </c>
      <c r="CK112" s="112"/>
      <c r="CL112" s="113"/>
      <c r="CM112" s="13" t="e">
        <f>IF(#REF!=CM107,#REF!,"")</f>
        <v>#REF!</v>
      </c>
      <c r="CN112" s="12"/>
      <c r="CO112" s="14" t="e">
        <f>IF(#REF!=CM107,#REF!,"")</f>
        <v>#REF!</v>
      </c>
      <c r="CP112" s="13" t="e">
        <f>IF(#REF!=CP107,#REF!,"")</f>
        <v>#REF!</v>
      </c>
      <c r="CQ112" s="12"/>
      <c r="CR112" s="14" t="e">
        <f>IF(#REF!=CP107,#REF!,"")</f>
        <v>#REF!</v>
      </c>
      <c r="CS112" s="13" t="e">
        <f>IF(#REF!=CS107,#REF!,"")</f>
        <v>#REF!</v>
      </c>
      <c r="CT112" s="12"/>
      <c r="CU112" s="14" t="e">
        <f>IF(#REF!=CS107,#REF!,"")</f>
        <v>#REF!</v>
      </c>
      <c r="CV112" s="126" t="e">
        <f>SUM(CD113:CU113)</f>
        <v>#REF!</v>
      </c>
      <c r="CW112" s="79" t="e">
        <f>SUM(CG112,CD112,CM112,CP112,CS112)</f>
        <v>#REF!</v>
      </c>
      <c r="CX112" s="79" t="s">
        <v>0</v>
      </c>
      <c r="CY112" s="81" t="e">
        <f>SUM(CI112,CF112,CO112,CR112,CU112)</f>
        <v>#REF!</v>
      </c>
      <c r="CZ112" s="83" t="e">
        <f>CW112-CY112</f>
        <v>#REF!</v>
      </c>
    </row>
    <row r="113" spans="3:104" ht="14.1" customHeight="1" x14ac:dyDescent="0.2">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s="135"/>
      <c r="CC113" s="110"/>
      <c r="CD113" s="117" t="e">
        <f>IF(#REF!=CD107,#REF!,"")</f>
        <v>#REF!</v>
      </c>
      <c r="CE113" s="118"/>
      <c r="CF113" s="119"/>
      <c r="CG113" s="117" t="e">
        <f>IF(#REF!=CG107,#REF!,"")</f>
        <v>#REF!</v>
      </c>
      <c r="CH113" s="118"/>
      <c r="CI113" s="119"/>
      <c r="CJ113" s="114"/>
      <c r="CK113" s="115"/>
      <c r="CL113" s="116"/>
      <c r="CM113" s="117" t="e">
        <f>IF(#REF!=CM107,#REF!,"")</f>
        <v>#REF!</v>
      </c>
      <c r="CN113" s="118"/>
      <c r="CO113" s="119"/>
      <c r="CP113" s="117" t="e">
        <f>IF(#REF!=CP107,#REF!,"")</f>
        <v>#REF!</v>
      </c>
      <c r="CQ113" s="118"/>
      <c r="CR113" s="119"/>
      <c r="CS113" s="117" t="e">
        <f>IF(#REF!=CS107,#REF!,"")</f>
        <v>#REF!</v>
      </c>
      <c r="CT113" s="118"/>
      <c r="CU113" s="119"/>
      <c r="CV113" s="126"/>
      <c r="CW113" s="80"/>
      <c r="CX113" s="80"/>
      <c r="CY113" s="82"/>
      <c r="CZ113" s="83"/>
    </row>
    <row r="114" spans="3:104" ht="14.1" customHeight="1" x14ac:dyDescent="0.2">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s="106" t="e">
        <f>IF(ISBLANK(#REF!),0,#REF!*100000000000000+(#REF!+500)*1000000000000+CV114*1000000000+(CZ114+500)*1000000+#REF!*10000+100-#REF!*10)</f>
        <v>#REF!</v>
      </c>
      <c r="CC114" s="109" t="e">
        <f>IF(ISBLANK(#REF!),"",#REF!)</f>
        <v>#REF!</v>
      </c>
      <c r="CD114" s="13" t="e">
        <f>IF(#REF!=CD107,#REF!,"")</f>
        <v>#REF!</v>
      </c>
      <c r="CE114" s="12"/>
      <c r="CF114" s="14" t="e">
        <f>IF(#REF!=CD107,#REF!,"")</f>
        <v>#REF!</v>
      </c>
      <c r="CG114" s="13" t="e">
        <f>IF(#REF!=CG107,#REF!,"")</f>
        <v>#REF!</v>
      </c>
      <c r="CH114" s="12"/>
      <c r="CI114" s="14" t="e">
        <f>IF(#REF!=CG107,#REF!,"")</f>
        <v>#REF!</v>
      </c>
      <c r="CJ114" s="13" t="e">
        <f>IF(#REF!=CJ107,#REF!,"")</f>
        <v>#REF!</v>
      </c>
      <c r="CK114" s="12"/>
      <c r="CL114" s="14" t="e">
        <f>IF(#REF!=CJ107,#REF!,"")</f>
        <v>#REF!</v>
      </c>
      <c r="CM114" s="111">
        <v>4</v>
      </c>
      <c r="CN114" s="112"/>
      <c r="CO114" s="113"/>
      <c r="CP114" s="13" t="e">
        <f>IF(#REF!=CP107,#REF!,"")</f>
        <v>#REF!</v>
      </c>
      <c r="CQ114" s="12"/>
      <c r="CR114" s="14" t="e">
        <f>IF(#REF!=CP107,#REF!,"")</f>
        <v>#REF!</v>
      </c>
      <c r="CS114" s="13" t="e">
        <f>IF(#REF!=CS107,#REF!,"")</f>
        <v>#REF!</v>
      </c>
      <c r="CT114" s="12"/>
      <c r="CU114" s="14" t="e">
        <f>IF(#REF!=CS107,#REF!,"")</f>
        <v>#REF!</v>
      </c>
      <c r="CV114" s="126" t="e">
        <f>SUM(CD115:CU115)</f>
        <v>#REF!</v>
      </c>
      <c r="CW114" s="79" t="e">
        <f>SUM(CG114,CJ114,CD114,CP114,CS114)</f>
        <v>#REF!</v>
      </c>
      <c r="CX114" s="79" t="s">
        <v>0</v>
      </c>
      <c r="CY114" s="81" t="e">
        <f>SUM(CI114,CL114,CF114,CR114,CU114)</f>
        <v>#REF!</v>
      </c>
      <c r="CZ114" s="83" t="e">
        <f>CW114-CY114</f>
        <v>#REF!</v>
      </c>
    </row>
    <row r="115" spans="3:104" ht="14.1" customHeight="1" x14ac:dyDescent="0.2">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s="135"/>
      <c r="CC115" s="110"/>
      <c r="CD115" s="117" t="e">
        <f>IF(#REF!=CD107,#REF!,"")</f>
        <v>#REF!</v>
      </c>
      <c r="CE115" s="118"/>
      <c r="CF115" s="119"/>
      <c r="CG115" s="117" t="e">
        <f>IF(#REF!=CG107,#REF!,"")</f>
        <v>#REF!</v>
      </c>
      <c r="CH115" s="118"/>
      <c r="CI115" s="119"/>
      <c r="CJ115" s="117" t="e">
        <f>IF(#REF!=CJ107,#REF!,"")</f>
        <v>#REF!</v>
      </c>
      <c r="CK115" s="118"/>
      <c r="CL115" s="119"/>
      <c r="CM115" s="114"/>
      <c r="CN115" s="115"/>
      <c r="CO115" s="116"/>
      <c r="CP115" s="117" t="e">
        <f>IF(#REF!=CP107,#REF!,"")</f>
        <v>#REF!</v>
      </c>
      <c r="CQ115" s="118"/>
      <c r="CR115" s="119"/>
      <c r="CS115" s="117" t="e">
        <f>IF(#REF!=CS107,#REF!,"")</f>
        <v>#REF!</v>
      </c>
      <c r="CT115" s="118"/>
      <c r="CU115" s="119"/>
      <c r="CV115" s="126"/>
      <c r="CW115" s="80"/>
      <c r="CX115" s="80"/>
      <c r="CY115" s="82"/>
      <c r="CZ115" s="83"/>
    </row>
    <row r="116" spans="3:104" ht="14.1" customHeight="1" x14ac:dyDescent="0.2">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s="106" t="e">
        <f>IF(ISBLANK(#REF!),0,#REF!*100000000000000+(#REF!+500)*1000000000000+CV116*1000000000+(CZ116+500)*1000000+#REF!*10000+100-#REF!*10)</f>
        <v>#REF!</v>
      </c>
      <c r="CC116" s="109" t="e">
        <f>IF(ISBLANK(#REF!),"",#REF!)</f>
        <v>#REF!</v>
      </c>
      <c r="CD116" s="13" t="e">
        <f>IF(#REF!=CD107,#REF!,"")</f>
        <v>#REF!</v>
      </c>
      <c r="CE116" s="12"/>
      <c r="CF116" s="14" t="e">
        <f>IF(#REF!=CD107,#REF!,"")</f>
        <v>#REF!</v>
      </c>
      <c r="CG116" s="13" t="e">
        <f>IF(#REF!=CG107,#REF!,"")</f>
        <v>#REF!</v>
      </c>
      <c r="CH116" s="12"/>
      <c r="CI116" s="14" t="e">
        <f>IF(#REF!=CG107,#REF!,"")</f>
        <v>#REF!</v>
      </c>
      <c r="CJ116" s="13" t="e">
        <f>IF(#REF!=CJ107,#REF!,"")</f>
        <v>#REF!</v>
      </c>
      <c r="CK116" s="12"/>
      <c r="CL116" s="14" t="e">
        <f>IF(#REF!=CJ107,#REF!,"")</f>
        <v>#REF!</v>
      </c>
      <c r="CM116" s="13" t="e">
        <f>IF(#REF!=CM107,#REF!,"")</f>
        <v>#REF!</v>
      </c>
      <c r="CN116" s="12"/>
      <c r="CO116" s="14" t="e">
        <f>IF(#REF!=CM107,#REF!,"")</f>
        <v>#REF!</v>
      </c>
      <c r="CP116" s="111">
        <v>5</v>
      </c>
      <c r="CQ116" s="112"/>
      <c r="CR116" s="113"/>
      <c r="CS116" s="13" t="e">
        <f>IF(#REF!=CS107,#REF!,"")</f>
        <v>#REF!</v>
      </c>
      <c r="CT116" s="12"/>
      <c r="CU116" s="14" t="e">
        <f>IF(#REF!=CS107,#REF!,"")</f>
        <v>#REF!</v>
      </c>
      <c r="CV116" s="126" t="e">
        <f>SUM(CD117:CU117)</f>
        <v>#REF!</v>
      </c>
      <c r="CW116" s="79" t="e">
        <f>SUM(CG116,CJ116,CM116,CD116,CS116)</f>
        <v>#REF!</v>
      </c>
      <c r="CX116" s="79" t="s">
        <v>0</v>
      </c>
      <c r="CY116" s="81" t="e">
        <f>SUM(CI116,CL116,CO116,CF116,CU116)</f>
        <v>#REF!</v>
      </c>
      <c r="CZ116" s="83" t="e">
        <f>CW116-CY116</f>
        <v>#REF!</v>
      </c>
    </row>
    <row r="117" spans="3:104" ht="14.1" customHeight="1" x14ac:dyDescent="0.2">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s="135"/>
      <c r="CC117" s="110"/>
      <c r="CD117" s="117" t="e">
        <f>IF(#REF!=CD107,#REF!,"")</f>
        <v>#REF!</v>
      </c>
      <c r="CE117" s="118"/>
      <c r="CF117" s="119"/>
      <c r="CG117" s="117" t="e">
        <f>IF(#REF!=CG107,#REF!,"")</f>
        <v>#REF!</v>
      </c>
      <c r="CH117" s="118"/>
      <c r="CI117" s="119"/>
      <c r="CJ117" s="117" t="e">
        <f>IF(#REF!=CJ107,#REF!,"")</f>
        <v>#REF!</v>
      </c>
      <c r="CK117" s="118"/>
      <c r="CL117" s="119"/>
      <c r="CM117" s="117" t="e">
        <f>IF(#REF!=CM107,#REF!,"")</f>
        <v>#REF!</v>
      </c>
      <c r="CN117" s="118"/>
      <c r="CO117" s="119"/>
      <c r="CP117" s="114"/>
      <c r="CQ117" s="115"/>
      <c r="CR117" s="116"/>
      <c r="CS117" s="117" t="e">
        <f>IF(#REF!=CS107,#REF!,"")</f>
        <v>#REF!</v>
      </c>
      <c r="CT117" s="118"/>
      <c r="CU117" s="119"/>
      <c r="CV117" s="126"/>
      <c r="CW117" s="80"/>
      <c r="CX117" s="80"/>
      <c r="CY117" s="82"/>
      <c r="CZ117" s="83"/>
    </row>
    <row r="118" spans="3:104" ht="14.1" customHeight="1" x14ac:dyDescent="0.2">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s="106" t="e">
        <f>IF(ISBLANK(#REF!),0,#REF!*100000000000000+(#REF!+500)*1000000000000+CV118*1000000000+(CZ118+500)*1000000+#REF!*10000+100-#REF!*10)</f>
        <v>#REF!</v>
      </c>
      <c r="CC118" s="109" t="e">
        <f>IF(ISBLANK(#REF!),"",#REF!)</f>
        <v>#REF!</v>
      </c>
      <c r="CD118" s="13" t="e">
        <f>IF(#REF!=CD107,#REF!,"")</f>
        <v>#REF!</v>
      </c>
      <c r="CE118" s="12"/>
      <c r="CF118" s="14" t="e">
        <f>IF(#REF!=CD107,#REF!,"")</f>
        <v>#REF!</v>
      </c>
      <c r="CG118" s="13" t="e">
        <f>IF(#REF!=CG107,#REF!,"")</f>
        <v>#REF!</v>
      </c>
      <c r="CH118" s="12"/>
      <c r="CI118" s="14" t="e">
        <f>IF(#REF!=CG107,#REF!,"")</f>
        <v>#REF!</v>
      </c>
      <c r="CJ118" s="13" t="e">
        <f>IF(#REF!=CJ107,#REF!,"")</f>
        <v>#REF!</v>
      </c>
      <c r="CK118" s="12"/>
      <c r="CL118" s="14" t="e">
        <f>IF(#REF!=CJ107,#REF!,"")</f>
        <v>#REF!</v>
      </c>
      <c r="CM118" s="13" t="e">
        <f>IF(#REF!=CM107,#REF!,"")</f>
        <v>#REF!</v>
      </c>
      <c r="CN118" s="12"/>
      <c r="CO118" s="14" t="e">
        <f>IF(#REF!=CM107,#REF!,"")</f>
        <v>#REF!</v>
      </c>
      <c r="CP118" s="13" t="e">
        <f>IF(#REF!=CP107,#REF!,"")</f>
        <v>#REF!</v>
      </c>
      <c r="CQ118" s="12"/>
      <c r="CR118" s="14" t="e">
        <f>IF(#REF!=CP107,#REF!,"")</f>
        <v>#REF!</v>
      </c>
      <c r="CS118" s="111">
        <v>6</v>
      </c>
      <c r="CT118" s="112"/>
      <c r="CU118" s="113"/>
      <c r="CV118" s="126" t="e">
        <f>SUM(CD119:CU119)</f>
        <v>#REF!</v>
      </c>
      <c r="CW118" s="79" t="e">
        <f>SUM(CG118,CJ118,CM118,CP118,CD118)</f>
        <v>#REF!</v>
      </c>
      <c r="CX118" s="79" t="s">
        <v>0</v>
      </c>
      <c r="CY118" s="81" t="e">
        <f>SUM(CI118,CL118,CO118,CR118,CF118)</f>
        <v>#REF!</v>
      </c>
      <c r="CZ118" s="83" t="e">
        <f>CW118-CY118</f>
        <v>#REF!</v>
      </c>
    </row>
    <row r="119" spans="3:104" ht="14.1" customHeight="1" x14ac:dyDescent="0.2">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s="135"/>
      <c r="CC119" s="110"/>
      <c r="CD119" s="117" t="e">
        <f>IF(#REF!=CD107,#REF!,"")</f>
        <v>#REF!</v>
      </c>
      <c r="CE119" s="118"/>
      <c r="CF119" s="119"/>
      <c r="CG119" s="117" t="e">
        <f>IF(#REF!=CG107,#REF!,"")</f>
        <v>#REF!</v>
      </c>
      <c r="CH119" s="118"/>
      <c r="CI119" s="119"/>
      <c r="CJ119" s="117" t="e">
        <f>IF(#REF!=CJ107,#REF!,"")</f>
        <v>#REF!</v>
      </c>
      <c r="CK119" s="118"/>
      <c r="CL119" s="119"/>
      <c r="CM119" s="117" t="e">
        <f>IF(#REF!=CM107,#REF!,"")</f>
        <v>#REF!</v>
      </c>
      <c r="CN119" s="118"/>
      <c r="CO119" s="119"/>
      <c r="CP119" s="117" t="e">
        <f>IF(#REF!=CP107,#REF!,"")</f>
        <v>#REF!</v>
      </c>
      <c r="CQ119" s="118"/>
      <c r="CR119" s="119"/>
      <c r="CS119" s="114"/>
      <c r="CT119" s="115"/>
      <c r="CU119" s="116"/>
      <c r="CV119" s="126"/>
      <c r="CW119" s="80"/>
      <c r="CX119" s="80"/>
      <c r="CY119" s="82"/>
      <c r="CZ119" s="83"/>
    </row>
  </sheetData>
  <sheetProtection password="CE2E" sheet="1" objects="1" scenarios="1" selectLockedCells="1"/>
  <mergeCells count="2030">
    <mergeCell ref="CB116:CB117"/>
    <mergeCell ref="CC116:CC117"/>
    <mergeCell ref="CP116:CR117"/>
    <mergeCell ref="CV116:CV117"/>
    <mergeCell ref="CW116:CW117"/>
    <mergeCell ref="CX116:CX117"/>
    <mergeCell ref="CY116:CY117"/>
    <mergeCell ref="CZ116:CZ117"/>
    <mergeCell ref="CD117:CF117"/>
    <mergeCell ref="CG117:CI117"/>
    <mergeCell ref="CJ117:CL117"/>
    <mergeCell ref="CM117:CO117"/>
    <mergeCell ref="CS117:CU117"/>
    <mergeCell ref="CB118:CB119"/>
    <mergeCell ref="CC118:CC119"/>
    <mergeCell ref="CS118:CU119"/>
    <mergeCell ref="CV118:CV119"/>
    <mergeCell ref="CW118:CW119"/>
    <mergeCell ref="CX118:CX119"/>
    <mergeCell ref="CY118:CY119"/>
    <mergeCell ref="CZ118:CZ119"/>
    <mergeCell ref="CD119:CF119"/>
    <mergeCell ref="CG119:CI119"/>
    <mergeCell ref="CJ119:CL119"/>
    <mergeCell ref="CM119:CO119"/>
    <mergeCell ref="CP119:CR119"/>
    <mergeCell ref="CB112:CB113"/>
    <mergeCell ref="CC112:CC113"/>
    <mergeCell ref="CJ112:CL113"/>
    <mergeCell ref="CV112:CV113"/>
    <mergeCell ref="CW112:CW113"/>
    <mergeCell ref="CX112:CX113"/>
    <mergeCell ref="CY112:CY113"/>
    <mergeCell ref="CZ112:CZ113"/>
    <mergeCell ref="CD113:CF113"/>
    <mergeCell ref="CG113:CI113"/>
    <mergeCell ref="CM113:CO113"/>
    <mergeCell ref="CP113:CR113"/>
    <mergeCell ref="CS113:CU113"/>
    <mergeCell ref="CB114:CB115"/>
    <mergeCell ref="CC114:CC115"/>
    <mergeCell ref="CM114:CO115"/>
    <mergeCell ref="CV114:CV115"/>
    <mergeCell ref="CW114:CW115"/>
    <mergeCell ref="CX114:CX115"/>
    <mergeCell ref="CY114:CY115"/>
    <mergeCell ref="CZ114:CZ115"/>
    <mergeCell ref="CD115:CF115"/>
    <mergeCell ref="CG115:CI115"/>
    <mergeCell ref="CJ115:CL115"/>
    <mergeCell ref="CP115:CR115"/>
    <mergeCell ref="CS115:CU115"/>
    <mergeCell ref="CB108:CB109"/>
    <mergeCell ref="CC108:CC109"/>
    <mergeCell ref="CD108:CF109"/>
    <mergeCell ref="CV108:CV109"/>
    <mergeCell ref="CW108:CW109"/>
    <mergeCell ref="CX108:CX109"/>
    <mergeCell ref="CY108:CY109"/>
    <mergeCell ref="CZ108:CZ109"/>
    <mergeCell ref="CG109:CI109"/>
    <mergeCell ref="CJ109:CL109"/>
    <mergeCell ref="CM109:CO109"/>
    <mergeCell ref="CP109:CR109"/>
    <mergeCell ref="CS109:CU109"/>
    <mergeCell ref="CB110:CB111"/>
    <mergeCell ref="CC110:CC111"/>
    <mergeCell ref="CG110:CI111"/>
    <mergeCell ref="CV110:CV111"/>
    <mergeCell ref="CW110:CW111"/>
    <mergeCell ref="CX110:CX111"/>
    <mergeCell ref="CY110:CY111"/>
    <mergeCell ref="CZ110:CZ111"/>
    <mergeCell ref="CD111:CF111"/>
    <mergeCell ref="CJ111:CL111"/>
    <mergeCell ref="CM111:CO111"/>
    <mergeCell ref="CP111:CR111"/>
    <mergeCell ref="CS111:CU111"/>
    <mergeCell ref="CB104:CB105"/>
    <mergeCell ref="CC104:CC105"/>
    <mergeCell ref="CS104:CU105"/>
    <mergeCell ref="CV104:CV105"/>
    <mergeCell ref="CW104:CW105"/>
    <mergeCell ref="CX104:CX105"/>
    <mergeCell ref="CY104:CY105"/>
    <mergeCell ref="CZ104:CZ105"/>
    <mergeCell ref="CD105:CF105"/>
    <mergeCell ref="CG105:CI105"/>
    <mergeCell ref="CJ105:CL105"/>
    <mergeCell ref="CM105:CO105"/>
    <mergeCell ref="CP105:CR105"/>
    <mergeCell ref="CB106:CB107"/>
    <mergeCell ref="CD106:CF106"/>
    <mergeCell ref="CG106:CI106"/>
    <mergeCell ref="CJ106:CL106"/>
    <mergeCell ref="CM106:CO106"/>
    <mergeCell ref="CP106:CR106"/>
    <mergeCell ref="CS106:CU106"/>
    <mergeCell ref="CV106:CV107"/>
    <mergeCell ref="CW106:CZ106"/>
    <mergeCell ref="CD107:CF107"/>
    <mergeCell ref="CG107:CI107"/>
    <mergeCell ref="CJ107:CL107"/>
    <mergeCell ref="CM107:CO107"/>
    <mergeCell ref="CP107:CR107"/>
    <mergeCell ref="CS107:CU107"/>
    <mergeCell ref="CB100:CB101"/>
    <mergeCell ref="CC100:CC101"/>
    <mergeCell ref="CM100:CO101"/>
    <mergeCell ref="CV100:CV101"/>
    <mergeCell ref="CW100:CW101"/>
    <mergeCell ref="CX100:CX101"/>
    <mergeCell ref="CY100:CY101"/>
    <mergeCell ref="CZ100:CZ101"/>
    <mergeCell ref="CD101:CF101"/>
    <mergeCell ref="CG101:CI101"/>
    <mergeCell ref="CJ101:CL101"/>
    <mergeCell ref="CP101:CR101"/>
    <mergeCell ref="CS101:CU101"/>
    <mergeCell ref="CB102:CB103"/>
    <mergeCell ref="CC102:CC103"/>
    <mergeCell ref="CP102:CR103"/>
    <mergeCell ref="CV102:CV103"/>
    <mergeCell ref="CW102:CW103"/>
    <mergeCell ref="CX102:CX103"/>
    <mergeCell ref="CY102:CY103"/>
    <mergeCell ref="CZ102:CZ103"/>
    <mergeCell ref="CD103:CF103"/>
    <mergeCell ref="CG103:CI103"/>
    <mergeCell ref="CJ103:CL103"/>
    <mergeCell ref="CM103:CO103"/>
    <mergeCell ref="CS103:CU103"/>
    <mergeCell ref="CB96:CB97"/>
    <mergeCell ref="CC96:CC97"/>
    <mergeCell ref="CG96:CI97"/>
    <mergeCell ref="CV96:CV97"/>
    <mergeCell ref="CW96:CW97"/>
    <mergeCell ref="CX96:CX97"/>
    <mergeCell ref="CY96:CY97"/>
    <mergeCell ref="CZ96:CZ97"/>
    <mergeCell ref="CD97:CF97"/>
    <mergeCell ref="CJ97:CL97"/>
    <mergeCell ref="CM97:CO97"/>
    <mergeCell ref="CP97:CR97"/>
    <mergeCell ref="CS97:CU97"/>
    <mergeCell ref="CB98:CB99"/>
    <mergeCell ref="CC98:CC99"/>
    <mergeCell ref="CJ98:CL99"/>
    <mergeCell ref="CV98:CV99"/>
    <mergeCell ref="CW98:CW99"/>
    <mergeCell ref="CX98:CX99"/>
    <mergeCell ref="CY98:CY99"/>
    <mergeCell ref="CZ98:CZ99"/>
    <mergeCell ref="CD99:CF99"/>
    <mergeCell ref="CG99:CI99"/>
    <mergeCell ref="CM99:CO99"/>
    <mergeCell ref="CP99:CR99"/>
    <mergeCell ref="CS99:CU99"/>
    <mergeCell ref="CB92:CB93"/>
    <mergeCell ref="CD92:CF92"/>
    <mergeCell ref="CG92:CI92"/>
    <mergeCell ref="CJ92:CL92"/>
    <mergeCell ref="CM92:CO92"/>
    <mergeCell ref="CP92:CR92"/>
    <mergeCell ref="CS92:CU92"/>
    <mergeCell ref="CV92:CV93"/>
    <mergeCell ref="CW92:CZ92"/>
    <mergeCell ref="CD93:CF93"/>
    <mergeCell ref="CG93:CI93"/>
    <mergeCell ref="CJ93:CL93"/>
    <mergeCell ref="CM93:CO93"/>
    <mergeCell ref="CP93:CR93"/>
    <mergeCell ref="CS93:CU93"/>
    <mergeCell ref="CB94:CB95"/>
    <mergeCell ref="CC94:CC95"/>
    <mergeCell ref="CD94:CF95"/>
    <mergeCell ref="CV94:CV95"/>
    <mergeCell ref="CW94:CW95"/>
    <mergeCell ref="CX94:CX95"/>
    <mergeCell ref="CY94:CY95"/>
    <mergeCell ref="CZ94:CZ95"/>
    <mergeCell ref="CG95:CI95"/>
    <mergeCell ref="CJ95:CL95"/>
    <mergeCell ref="CM95:CO95"/>
    <mergeCell ref="CP95:CR95"/>
    <mergeCell ref="CS95:CU95"/>
    <mergeCell ref="CP88:CR89"/>
    <mergeCell ref="CV88:CV89"/>
    <mergeCell ref="CW88:CW89"/>
    <mergeCell ref="CX88:CX89"/>
    <mergeCell ref="CY88:CY89"/>
    <mergeCell ref="CZ88:CZ89"/>
    <mergeCell ref="CD89:CF89"/>
    <mergeCell ref="CG89:CI89"/>
    <mergeCell ref="CJ89:CL89"/>
    <mergeCell ref="CM89:CO89"/>
    <mergeCell ref="CS89:CU89"/>
    <mergeCell ref="CB90:CB91"/>
    <mergeCell ref="CC90:CC91"/>
    <mergeCell ref="CS90:CU91"/>
    <mergeCell ref="CV90:CV91"/>
    <mergeCell ref="CW90:CW91"/>
    <mergeCell ref="CX90:CX91"/>
    <mergeCell ref="CY90:CY91"/>
    <mergeCell ref="CZ90:CZ91"/>
    <mergeCell ref="CD91:CF91"/>
    <mergeCell ref="CG91:CI91"/>
    <mergeCell ref="CJ91:CL91"/>
    <mergeCell ref="CM91:CO91"/>
    <mergeCell ref="CP91:CR91"/>
    <mergeCell ref="CB88:CB89"/>
    <mergeCell ref="CC88:CC89"/>
    <mergeCell ref="CV84:CV85"/>
    <mergeCell ref="CW84:CW85"/>
    <mergeCell ref="CX84:CX85"/>
    <mergeCell ref="CY84:CY85"/>
    <mergeCell ref="CZ84:CZ85"/>
    <mergeCell ref="CD85:CF85"/>
    <mergeCell ref="CG85:CI85"/>
    <mergeCell ref="CM85:CO85"/>
    <mergeCell ref="CP85:CR85"/>
    <mergeCell ref="CS85:CU85"/>
    <mergeCell ref="CB86:CB87"/>
    <mergeCell ref="CC86:CC87"/>
    <mergeCell ref="CM86:CO87"/>
    <mergeCell ref="CV86:CV87"/>
    <mergeCell ref="CW86:CW87"/>
    <mergeCell ref="CX86:CX87"/>
    <mergeCell ref="CY86:CY87"/>
    <mergeCell ref="CZ86:CZ87"/>
    <mergeCell ref="CD87:CF87"/>
    <mergeCell ref="CG87:CI87"/>
    <mergeCell ref="CJ87:CL87"/>
    <mergeCell ref="CP87:CR87"/>
    <mergeCell ref="CS87:CU87"/>
    <mergeCell ref="CB84:CB85"/>
    <mergeCell ref="CC84:CC85"/>
    <mergeCell ref="CJ84:CL85"/>
    <mergeCell ref="CV80:CV81"/>
    <mergeCell ref="CW80:CW81"/>
    <mergeCell ref="CX80:CX81"/>
    <mergeCell ref="CY80:CY81"/>
    <mergeCell ref="CZ80:CZ81"/>
    <mergeCell ref="CG81:CI81"/>
    <mergeCell ref="CJ81:CL81"/>
    <mergeCell ref="CM81:CO81"/>
    <mergeCell ref="CP81:CR81"/>
    <mergeCell ref="CS81:CU81"/>
    <mergeCell ref="CB82:CB83"/>
    <mergeCell ref="CC82:CC83"/>
    <mergeCell ref="CG82:CI83"/>
    <mergeCell ref="CV82:CV83"/>
    <mergeCell ref="CW82:CW83"/>
    <mergeCell ref="CX82:CX83"/>
    <mergeCell ref="CY82:CY83"/>
    <mergeCell ref="CZ82:CZ83"/>
    <mergeCell ref="CD83:CF83"/>
    <mergeCell ref="CJ83:CL83"/>
    <mergeCell ref="CM83:CO83"/>
    <mergeCell ref="CP83:CR83"/>
    <mergeCell ref="CS83:CU83"/>
    <mergeCell ref="CB80:CB81"/>
    <mergeCell ref="CC80:CC81"/>
    <mergeCell ref="CD80:CF81"/>
    <mergeCell ref="CS76:CU77"/>
    <mergeCell ref="CV76:CV77"/>
    <mergeCell ref="CW76:CW77"/>
    <mergeCell ref="CX76:CX77"/>
    <mergeCell ref="CY76:CY77"/>
    <mergeCell ref="CZ76:CZ77"/>
    <mergeCell ref="CD77:CF77"/>
    <mergeCell ref="CG77:CI77"/>
    <mergeCell ref="CJ77:CL77"/>
    <mergeCell ref="CM77:CO77"/>
    <mergeCell ref="CP77:CR77"/>
    <mergeCell ref="CB78:CB79"/>
    <mergeCell ref="CD78:CF78"/>
    <mergeCell ref="CG78:CI78"/>
    <mergeCell ref="CJ78:CL78"/>
    <mergeCell ref="CM78:CO78"/>
    <mergeCell ref="CP78:CR78"/>
    <mergeCell ref="CS78:CU78"/>
    <mergeCell ref="CV78:CV79"/>
    <mergeCell ref="CW78:CZ78"/>
    <mergeCell ref="CD79:CF79"/>
    <mergeCell ref="CG79:CI79"/>
    <mergeCell ref="CJ79:CL79"/>
    <mergeCell ref="CM79:CO79"/>
    <mergeCell ref="CP79:CR79"/>
    <mergeCell ref="CS79:CU79"/>
    <mergeCell ref="CB76:CB77"/>
    <mergeCell ref="CC76:CC77"/>
    <mergeCell ref="CM72:CO73"/>
    <mergeCell ref="CV72:CV73"/>
    <mergeCell ref="CW72:CW73"/>
    <mergeCell ref="CX72:CX73"/>
    <mergeCell ref="CY72:CY73"/>
    <mergeCell ref="CZ72:CZ73"/>
    <mergeCell ref="CD73:CF73"/>
    <mergeCell ref="CG73:CI73"/>
    <mergeCell ref="CJ73:CL73"/>
    <mergeCell ref="CP73:CR73"/>
    <mergeCell ref="CS73:CU73"/>
    <mergeCell ref="CB74:CB75"/>
    <mergeCell ref="CC74:CC75"/>
    <mergeCell ref="CP74:CR75"/>
    <mergeCell ref="CV74:CV75"/>
    <mergeCell ref="CW74:CW75"/>
    <mergeCell ref="CX74:CX75"/>
    <mergeCell ref="CY74:CY75"/>
    <mergeCell ref="CZ74:CZ75"/>
    <mergeCell ref="CD75:CF75"/>
    <mergeCell ref="CG75:CI75"/>
    <mergeCell ref="CJ75:CL75"/>
    <mergeCell ref="CM75:CO75"/>
    <mergeCell ref="CS75:CU75"/>
    <mergeCell ref="CB72:CB73"/>
    <mergeCell ref="CC72:CC73"/>
    <mergeCell ref="CV68:CV69"/>
    <mergeCell ref="CW68:CW69"/>
    <mergeCell ref="CX68:CX69"/>
    <mergeCell ref="CY68:CY69"/>
    <mergeCell ref="CZ68:CZ69"/>
    <mergeCell ref="CD69:CF69"/>
    <mergeCell ref="CJ69:CL69"/>
    <mergeCell ref="CM69:CO69"/>
    <mergeCell ref="CP69:CR69"/>
    <mergeCell ref="CS69:CU69"/>
    <mergeCell ref="CB70:CB71"/>
    <mergeCell ref="CC70:CC71"/>
    <mergeCell ref="CJ70:CL71"/>
    <mergeCell ref="CV70:CV71"/>
    <mergeCell ref="CW70:CW71"/>
    <mergeCell ref="CX70:CX71"/>
    <mergeCell ref="CY70:CY71"/>
    <mergeCell ref="CZ70:CZ71"/>
    <mergeCell ref="CD71:CF71"/>
    <mergeCell ref="CG71:CI71"/>
    <mergeCell ref="CM71:CO71"/>
    <mergeCell ref="CP71:CR71"/>
    <mergeCell ref="CS71:CU71"/>
    <mergeCell ref="CB68:CB69"/>
    <mergeCell ref="CC68:CC69"/>
    <mergeCell ref="CG68:CI69"/>
    <mergeCell ref="CM64:CO64"/>
    <mergeCell ref="CP64:CR64"/>
    <mergeCell ref="CS64:CU64"/>
    <mergeCell ref="CV64:CV65"/>
    <mergeCell ref="CW64:CZ64"/>
    <mergeCell ref="CD65:CF65"/>
    <mergeCell ref="CG65:CI65"/>
    <mergeCell ref="CJ65:CL65"/>
    <mergeCell ref="CM65:CO65"/>
    <mergeCell ref="CP65:CR65"/>
    <mergeCell ref="CS65:CU65"/>
    <mergeCell ref="CB66:CB67"/>
    <mergeCell ref="CC66:CC67"/>
    <mergeCell ref="CD66:CF67"/>
    <mergeCell ref="CV66:CV67"/>
    <mergeCell ref="CW66:CW67"/>
    <mergeCell ref="CX66:CX67"/>
    <mergeCell ref="CY66:CY67"/>
    <mergeCell ref="CZ66:CZ67"/>
    <mergeCell ref="CG67:CI67"/>
    <mergeCell ref="CJ67:CL67"/>
    <mergeCell ref="CM67:CO67"/>
    <mergeCell ref="CP67:CR67"/>
    <mergeCell ref="CS67:CU67"/>
    <mergeCell ref="CB64:CB65"/>
    <mergeCell ref="CD64:CF64"/>
    <mergeCell ref="CG64:CI64"/>
    <mergeCell ref="CJ64:CL64"/>
    <mergeCell ref="AA18:AA19"/>
    <mergeCell ref="AA20:AA21"/>
    <mergeCell ref="X19:Z19"/>
    <mergeCell ref="AQ21:AS21"/>
    <mergeCell ref="AE8:AG8"/>
    <mergeCell ref="AH8:AJ8"/>
    <mergeCell ref="AQ13:AS13"/>
    <mergeCell ref="AQ17:AS17"/>
    <mergeCell ref="AT17:AV17"/>
    <mergeCell ref="S16:S17"/>
    <mergeCell ref="P10:P11"/>
    <mergeCell ref="P12:P13"/>
    <mergeCell ref="N12:N13"/>
    <mergeCell ref="N14:N15"/>
    <mergeCell ref="AQ8:AS8"/>
    <mergeCell ref="AH15:AJ15"/>
    <mergeCell ref="AN15:AP15"/>
    <mergeCell ref="AA8:AA9"/>
    <mergeCell ref="AC8:AC9"/>
    <mergeCell ref="Q10:Q11"/>
    <mergeCell ref="S10:S11"/>
    <mergeCell ref="Q12:Q13"/>
    <mergeCell ref="S12:S13"/>
    <mergeCell ref="Q14:Q15"/>
    <mergeCell ref="S14:S15"/>
    <mergeCell ref="Q16:Q17"/>
    <mergeCell ref="T18:T19"/>
    <mergeCell ref="V18:V19"/>
    <mergeCell ref="T10:T11"/>
    <mergeCell ref="V10:V11"/>
    <mergeCell ref="T12:T13"/>
    <mergeCell ref="V12:V13"/>
    <mergeCell ref="C20:C21"/>
    <mergeCell ref="D20:D21"/>
    <mergeCell ref="W20:W21"/>
    <mergeCell ref="X21:Z21"/>
    <mergeCell ref="H20:H21"/>
    <mergeCell ref="D16:D17"/>
    <mergeCell ref="W10:W11"/>
    <mergeCell ref="C14:C15"/>
    <mergeCell ref="S20:S21"/>
    <mergeCell ref="Q8:S9"/>
    <mergeCell ref="T8:V9"/>
    <mergeCell ref="K10:K11"/>
    <mergeCell ref="M10:M11"/>
    <mergeCell ref="E10:G11"/>
    <mergeCell ref="E20:E21"/>
    <mergeCell ref="G20:G21"/>
    <mergeCell ref="J20:J21"/>
    <mergeCell ref="Q18:S19"/>
    <mergeCell ref="P18:P19"/>
    <mergeCell ref="X13:Z13"/>
    <mergeCell ref="W8:W9"/>
    <mergeCell ref="X8:Z8"/>
    <mergeCell ref="P20:P21"/>
    <mergeCell ref="K12:K13"/>
    <mergeCell ref="M12:M13"/>
    <mergeCell ref="K18:K19"/>
    <mergeCell ref="T14:T15"/>
    <mergeCell ref="V14:V15"/>
    <mergeCell ref="D12:D13"/>
    <mergeCell ref="H16:H17"/>
    <mergeCell ref="G12:G13"/>
    <mergeCell ref="E16:E17"/>
    <mergeCell ref="AY20:AY21"/>
    <mergeCell ref="AK19:AM19"/>
    <mergeCell ref="AW18:AW19"/>
    <mergeCell ref="AX18:AX19"/>
    <mergeCell ref="AY18:AY19"/>
    <mergeCell ref="AC18:AC19"/>
    <mergeCell ref="AW16:AW17"/>
    <mergeCell ref="AZ20:AZ21"/>
    <mergeCell ref="BA20:BA21"/>
    <mergeCell ref="AH21:AJ21"/>
    <mergeCell ref="AK21:AM21"/>
    <mergeCell ref="AN21:AP21"/>
    <mergeCell ref="AZ18:AZ19"/>
    <mergeCell ref="BA18:BA19"/>
    <mergeCell ref="AH19:AJ19"/>
    <mergeCell ref="AT19:AV19"/>
    <mergeCell ref="K14:M15"/>
    <mergeCell ref="W14:W15"/>
    <mergeCell ref="P14:P15"/>
    <mergeCell ref="N18:N19"/>
    <mergeCell ref="N20:N21"/>
    <mergeCell ref="T20:V21"/>
    <mergeCell ref="K20:K21"/>
    <mergeCell ref="M20:M21"/>
    <mergeCell ref="T16:T17"/>
    <mergeCell ref="V16:V17"/>
    <mergeCell ref="Q20:Q21"/>
    <mergeCell ref="AE19:AG19"/>
    <mergeCell ref="AQ18:AS19"/>
    <mergeCell ref="AB18:AB19"/>
    <mergeCell ref="AT20:AV21"/>
    <mergeCell ref="AB20:AB21"/>
    <mergeCell ref="D10:D11"/>
    <mergeCell ref="AC10:AC11"/>
    <mergeCell ref="AD10:AD11"/>
    <mergeCell ref="AE10:AG11"/>
    <mergeCell ref="AW10:AW11"/>
    <mergeCell ref="AX10:AX11"/>
    <mergeCell ref="AW14:AW15"/>
    <mergeCell ref="AX14:AX15"/>
    <mergeCell ref="AY14:AY15"/>
    <mergeCell ref="AQ15:AS15"/>
    <mergeCell ref="AT15:AV15"/>
    <mergeCell ref="AD14:AD15"/>
    <mergeCell ref="AK14:AM15"/>
    <mergeCell ref="AX16:AX17"/>
    <mergeCell ref="AY16:AY17"/>
    <mergeCell ref="AE17:AG17"/>
    <mergeCell ref="AH17:AJ17"/>
    <mergeCell ref="AK17:AM17"/>
    <mergeCell ref="N10:N11"/>
    <mergeCell ref="AQ11:AS11"/>
    <mergeCell ref="AT11:AV11"/>
    <mergeCell ref="AC12:AC13"/>
    <mergeCell ref="AD12:AD13"/>
    <mergeCell ref="AT13:AV13"/>
    <mergeCell ref="AC16:AC17"/>
    <mergeCell ref="AD16:AD17"/>
    <mergeCell ref="D14:D15"/>
    <mergeCell ref="AH11:AJ11"/>
    <mergeCell ref="AK11:AM11"/>
    <mergeCell ref="AN11:AP11"/>
    <mergeCell ref="AX12:AX13"/>
    <mergeCell ref="AK13:AM13"/>
    <mergeCell ref="C16:C17"/>
    <mergeCell ref="N16:P17"/>
    <mergeCell ref="W16:W17"/>
    <mergeCell ref="C18:C19"/>
    <mergeCell ref="D18:D19"/>
    <mergeCell ref="W18:W19"/>
    <mergeCell ref="J18:J19"/>
    <mergeCell ref="K16:K17"/>
    <mergeCell ref="M16:M17"/>
    <mergeCell ref="M18:M19"/>
    <mergeCell ref="AE13:AG13"/>
    <mergeCell ref="AB10:AB11"/>
    <mergeCell ref="X11:Z11"/>
    <mergeCell ref="C8:C9"/>
    <mergeCell ref="D8:D9"/>
    <mergeCell ref="C12:C13"/>
    <mergeCell ref="C10:C11"/>
    <mergeCell ref="H10:H11"/>
    <mergeCell ref="J10:J11"/>
    <mergeCell ref="E12:E13"/>
    <mergeCell ref="AC14:AC15"/>
    <mergeCell ref="E14:E15"/>
    <mergeCell ref="G14:G15"/>
    <mergeCell ref="G16:G17"/>
    <mergeCell ref="AB14:AB15"/>
    <mergeCell ref="H12:J13"/>
    <mergeCell ref="AA12:AA13"/>
    <mergeCell ref="AA14:AA15"/>
    <mergeCell ref="AA16:AA17"/>
    <mergeCell ref="H14:H15"/>
    <mergeCell ref="AB12:AB13"/>
    <mergeCell ref="AB16:AB17"/>
    <mergeCell ref="AN13:AP13"/>
    <mergeCell ref="AW12:AW13"/>
    <mergeCell ref="AH12:AJ13"/>
    <mergeCell ref="AN19:AP19"/>
    <mergeCell ref="E8:G9"/>
    <mergeCell ref="H8:J9"/>
    <mergeCell ref="K8:M9"/>
    <mergeCell ref="N8:P9"/>
    <mergeCell ref="AZ10:AZ11"/>
    <mergeCell ref="BA10:BA11"/>
    <mergeCell ref="AE9:AG9"/>
    <mergeCell ref="AH9:AJ9"/>
    <mergeCell ref="AK9:AM9"/>
    <mergeCell ref="AN9:AP9"/>
    <mergeCell ref="E18:E19"/>
    <mergeCell ref="G18:G19"/>
    <mergeCell ref="J16:J17"/>
    <mergeCell ref="J14:J15"/>
    <mergeCell ref="H18:H19"/>
    <mergeCell ref="X15:Z15"/>
    <mergeCell ref="X17:Z17"/>
    <mergeCell ref="W12:W13"/>
    <mergeCell ref="AA10:AA11"/>
    <mergeCell ref="AD18:AD19"/>
    <mergeCell ref="AB8:AB9"/>
    <mergeCell ref="AN16:AP17"/>
    <mergeCell ref="AE15:AG15"/>
    <mergeCell ref="AQ9:AS9"/>
    <mergeCell ref="AT9:AV9"/>
    <mergeCell ref="AK8:AM8"/>
    <mergeCell ref="AN8:AP8"/>
    <mergeCell ref="AT8:AV8"/>
    <mergeCell ref="BJ8:BL9"/>
    <mergeCell ref="BD8:BF9"/>
    <mergeCell ref="AW8:AW9"/>
    <mergeCell ref="AX8:BA8"/>
    <mergeCell ref="AZ12:AZ13"/>
    <mergeCell ref="BA12:BA13"/>
    <mergeCell ref="AY12:AY13"/>
    <mergeCell ref="BB10:BB11"/>
    <mergeCell ref="BC10:BC11"/>
    <mergeCell ref="BD10:BF11"/>
    <mergeCell ref="BB12:BB13"/>
    <mergeCell ref="AZ16:AZ17"/>
    <mergeCell ref="BA16:BA17"/>
    <mergeCell ref="AZ14:AZ15"/>
    <mergeCell ref="BA14:BA15"/>
    <mergeCell ref="BB8:BB9"/>
    <mergeCell ref="BC8:BC9"/>
    <mergeCell ref="BC12:BC13"/>
    <mergeCell ref="BB14:BB15"/>
    <mergeCell ref="BC14:BC15"/>
    <mergeCell ref="BB16:BB17"/>
    <mergeCell ref="BJ14:BL15"/>
    <mergeCell ref="BD14:BD15"/>
    <mergeCell ref="BF14:BF15"/>
    <mergeCell ref="BG14:BG15"/>
    <mergeCell ref="BI14:BI15"/>
    <mergeCell ref="AY10:AY11"/>
    <mergeCell ref="BD12:BD13"/>
    <mergeCell ref="BF12:BF13"/>
    <mergeCell ref="BG12:BI13"/>
    <mergeCell ref="BJ12:BJ13"/>
    <mergeCell ref="BG10:BG11"/>
    <mergeCell ref="BI10:BI11"/>
    <mergeCell ref="BJ10:BJ11"/>
    <mergeCell ref="CP8:CR8"/>
    <mergeCell ref="CS8:CU8"/>
    <mergeCell ref="CV8:CV9"/>
    <mergeCell ref="CW8:CZ8"/>
    <mergeCell ref="CD9:CF9"/>
    <mergeCell ref="CG9:CI9"/>
    <mergeCell ref="CJ9:CL9"/>
    <mergeCell ref="CM9:CO9"/>
    <mergeCell ref="CP9:CR9"/>
    <mergeCell ref="CS9:CU9"/>
    <mergeCell ref="CA8:CA9"/>
    <mergeCell ref="CB8:CB9"/>
    <mergeCell ref="CD8:CF8"/>
    <mergeCell ref="CG8:CI8"/>
    <mergeCell ref="CJ8:CL8"/>
    <mergeCell ref="CM8:CO8"/>
    <mergeCell ref="BM8:BO9"/>
    <mergeCell ref="BP8:BR9"/>
    <mergeCell ref="BS8:BU9"/>
    <mergeCell ref="BV8:BV9"/>
    <mergeCell ref="BW8:BY8"/>
    <mergeCell ref="BZ8:BZ9"/>
    <mergeCell ref="CJ11:CL11"/>
    <mergeCell ref="CM11:CO11"/>
    <mergeCell ref="CP11:CR11"/>
    <mergeCell ref="CS11:CU11"/>
    <mergeCell ref="CA10:CA11"/>
    <mergeCell ref="CB10:CB11"/>
    <mergeCell ref="BG8:BI9"/>
    <mergeCell ref="CC10:CC11"/>
    <mergeCell ref="CD10:CF11"/>
    <mergeCell ref="CV10:CV11"/>
    <mergeCell ref="CW10:CW11"/>
    <mergeCell ref="BP10:BP11"/>
    <mergeCell ref="BR10:BR11"/>
    <mergeCell ref="BS10:BS11"/>
    <mergeCell ref="BU10:BU11"/>
    <mergeCell ref="BV10:BV11"/>
    <mergeCell ref="BZ10:BZ11"/>
    <mergeCell ref="BO10:BO11"/>
    <mergeCell ref="BL10:BL11"/>
    <mergeCell ref="BM10:BM11"/>
    <mergeCell ref="BM14:BM15"/>
    <mergeCell ref="CW12:CW13"/>
    <mergeCell ref="CX12:CX13"/>
    <mergeCell ref="CY12:CY13"/>
    <mergeCell ref="BM12:BM13"/>
    <mergeCell ref="BV14:BV15"/>
    <mergeCell ref="CX10:CX11"/>
    <mergeCell ref="CY10:CY11"/>
    <mergeCell ref="BL12:BL13"/>
    <mergeCell ref="BW13:BY13"/>
    <mergeCell ref="CD13:CF13"/>
    <mergeCell ref="CJ13:CL13"/>
    <mergeCell ref="CM13:CO13"/>
    <mergeCell ref="CP13:CR13"/>
    <mergeCell ref="CS13:CU13"/>
    <mergeCell ref="BZ12:BZ13"/>
    <mergeCell ref="CA12:CA13"/>
    <mergeCell ref="CB12:CB13"/>
    <mergeCell ref="CC12:CC13"/>
    <mergeCell ref="CG12:CI13"/>
    <mergeCell ref="CV12:CV13"/>
    <mergeCell ref="BO12:BO13"/>
    <mergeCell ref="BP12:BP13"/>
    <mergeCell ref="BR12:BR13"/>
    <mergeCell ref="BS12:BS13"/>
    <mergeCell ref="BU12:BU13"/>
    <mergeCell ref="BV12:BV13"/>
    <mergeCell ref="CZ10:CZ11"/>
    <mergeCell ref="BW11:BY11"/>
    <mergeCell ref="CG11:CI11"/>
    <mergeCell ref="BC16:BC17"/>
    <mergeCell ref="BD16:BD17"/>
    <mergeCell ref="BF16:BF17"/>
    <mergeCell ref="BG16:BG17"/>
    <mergeCell ref="BI16:BI17"/>
    <mergeCell ref="BJ16:BJ17"/>
    <mergeCell ref="CW14:CW15"/>
    <mergeCell ref="CX14:CX15"/>
    <mergeCell ref="CY14:CY15"/>
    <mergeCell ref="CZ14:CZ15"/>
    <mergeCell ref="BW15:BY15"/>
    <mergeCell ref="CD15:CF15"/>
    <mergeCell ref="CG15:CI15"/>
    <mergeCell ref="CM15:CO15"/>
    <mergeCell ref="CP15:CR15"/>
    <mergeCell ref="CS15:CU15"/>
    <mergeCell ref="BZ14:BZ15"/>
    <mergeCell ref="CA14:CA15"/>
    <mergeCell ref="CB14:CB15"/>
    <mergeCell ref="CC14:CC15"/>
    <mergeCell ref="CJ14:CL15"/>
    <mergeCell ref="CV14:CV15"/>
    <mergeCell ref="BO14:BO15"/>
    <mergeCell ref="BP14:BP15"/>
    <mergeCell ref="BR14:BR15"/>
    <mergeCell ref="BS14:BS15"/>
    <mergeCell ref="BU14:BU15"/>
    <mergeCell ref="CS17:CU17"/>
    <mergeCell ref="CZ12:CZ13"/>
    <mergeCell ref="BB18:BB19"/>
    <mergeCell ref="BC18:BC19"/>
    <mergeCell ref="BD18:BD19"/>
    <mergeCell ref="BF18:BF19"/>
    <mergeCell ref="BG18:BG19"/>
    <mergeCell ref="BI18:BI19"/>
    <mergeCell ref="BJ18:BJ19"/>
    <mergeCell ref="BL18:BL19"/>
    <mergeCell ref="BM18:BM19"/>
    <mergeCell ref="CV16:CV17"/>
    <mergeCell ref="CW16:CW17"/>
    <mergeCell ref="CX16:CX17"/>
    <mergeCell ref="CY16:CY17"/>
    <mergeCell ref="CZ16:CZ17"/>
    <mergeCell ref="BW17:BY17"/>
    <mergeCell ref="CD17:CF17"/>
    <mergeCell ref="CG17:CI17"/>
    <mergeCell ref="CJ17:CL17"/>
    <mergeCell ref="CP17:CR17"/>
    <mergeCell ref="BV16:BV17"/>
    <mergeCell ref="BZ16:BZ17"/>
    <mergeCell ref="CA16:CA17"/>
    <mergeCell ref="CB16:CB17"/>
    <mergeCell ref="CC16:CC17"/>
    <mergeCell ref="CM16:CO17"/>
    <mergeCell ref="BL16:BL17"/>
    <mergeCell ref="BM16:BO17"/>
    <mergeCell ref="BP16:BP17"/>
    <mergeCell ref="BR16:BR17"/>
    <mergeCell ref="BS16:BS17"/>
    <mergeCell ref="BU16:BU17"/>
    <mergeCell ref="CX18:CX19"/>
    <mergeCell ref="CY18:CY19"/>
    <mergeCell ref="CZ18:CZ19"/>
    <mergeCell ref="BW19:BY19"/>
    <mergeCell ref="CD19:CF19"/>
    <mergeCell ref="CG19:CI19"/>
    <mergeCell ref="CJ19:CL19"/>
    <mergeCell ref="CM19:CO19"/>
    <mergeCell ref="CS19:CU19"/>
    <mergeCell ref="CA18:CA19"/>
    <mergeCell ref="CB18:CB19"/>
    <mergeCell ref="CC18:CC19"/>
    <mergeCell ref="CP18:CR19"/>
    <mergeCell ref="CV18:CV19"/>
    <mergeCell ref="CW18:CW19"/>
    <mergeCell ref="BO18:BO19"/>
    <mergeCell ref="BP18:BR19"/>
    <mergeCell ref="BS18:BS19"/>
    <mergeCell ref="BU18:BU19"/>
    <mergeCell ref="BV18:BV19"/>
    <mergeCell ref="BZ18:BZ19"/>
    <mergeCell ref="CS20:CU21"/>
    <mergeCell ref="CV20:CV21"/>
    <mergeCell ref="CW20:CW21"/>
    <mergeCell ref="CX20:CX21"/>
    <mergeCell ref="CY20:CY21"/>
    <mergeCell ref="CZ20:CZ21"/>
    <mergeCell ref="BS20:BU21"/>
    <mergeCell ref="BV20:BV21"/>
    <mergeCell ref="BZ20:BZ21"/>
    <mergeCell ref="CA20:CA21"/>
    <mergeCell ref="CB20:CB21"/>
    <mergeCell ref="CC20:CC21"/>
    <mergeCell ref="BW21:BY21"/>
    <mergeCell ref="BJ20:BJ21"/>
    <mergeCell ref="BL20:BL21"/>
    <mergeCell ref="BM20:BM21"/>
    <mergeCell ref="BO20:BO21"/>
    <mergeCell ref="BP20:BP21"/>
    <mergeCell ref="BR20:BR21"/>
    <mergeCell ref="AC22:AC23"/>
    <mergeCell ref="AX22:BA22"/>
    <mergeCell ref="BJ22:BL23"/>
    <mergeCell ref="BM22:BO23"/>
    <mergeCell ref="C22:C23"/>
    <mergeCell ref="D22:D23"/>
    <mergeCell ref="E22:G23"/>
    <mergeCell ref="H22:J23"/>
    <mergeCell ref="K22:M23"/>
    <mergeCell ref="N22:P23"/>
    <mergeCell ref="Q22:S23"/>
    <mergeCell ref="CD21:CF21"/>
    <mergeCell ref="CG21:CI21"/>
    <mergeCell ref="CJ21:CL21"/>
    <mergeCell ref="CM21:CO21"/>
    <mergeCell ref="CP21:CR21"/>
    <mergeCell ref="AK22:AM22"/>
    <mergeCell ref="AN22:AP22"/>
    <mergeCell ref="AQ22:AS22"/>
    <mergeCell ref="AT22:AV22"/>
    <mergeCell ref="AW22:AW23"/>
    <mergeCell ref="BB20:BB21"/>
    <mergeCell ref="BC20:BC21"/>
    <mergeCell ref="BD20:BD21"/>
    <mergeCell ref="BF20:BF21"/>
    <mergeCell ref="BG20:BG21"/>
    <mergeCell ref="BI20:BI21"/>
    <mergeCell ref="AE21:AG21"/>
    <mergeCell ref="AC20:AC21"/>
    <mergeCell ref="AD20:AD21"/>
    <mergeCell ref="AW20:AW21"/>
    <mergeCell ref="AX20:AX21"/>
    <mergeCell ref="BZ22:BZ23"/>
    <mergeCell ref="CA22:CA23"/>
    <mergeCell ref="CB22:CB23"/>
    <mergeCell ref="CD22:CF22"/>
    <mergeCell ref="BV22:BV23"/>
    <mergeCell ref="V24:V25"/>
    <mergeCell ref="W24:W25"/>
    <mergeCell ref="AA24:AA25"/>
    <mergeCell ref="AB24:AB25"/>
    <mergeCell ref="BB22:BB23"/>
    <mergeCell ref="AY24:AY25"/>
    <mergeCell ref="AZ24:AZ25"/>
    <mergeCell ref="BA24:BA25"/>
    <mergeCell ref="BB24:BB25"/>
    <mergeCell ref="M24:M25"/>
    <mergeCell ref="N24:N25"/>
    <mergeCell ref="P24:P25"/>
    <mergeCell ref="Q24:Q25"/>
    <mergeCell ref="S24:S25"/>
    <mergeCell ref="T24:T25"/>
    <mergeCell ref="CB24:CB25"/>
    <mergeCell ref="CC24:CC25"/>
    <mergeCell ref="CD24:CF25"/>
    <mergeCell ref="AE22:AG22"/>
    <mergeCell ref="AH22:AJ22"/>
    <mergeCell ref="AW24:AW25"/>
    <mergeCell ref="AX24:AX25"/>
    <mergeCell ref="T22:V23"/>
    <mergeCell ref="W22:W23"/>
    <mergeCell ref="X22:Z22"/>
    <mergeCell ref="AA22:AA23"/>
    <mergeCell ref="AB22:AB23"/>
    <mergeCell ref="BC22:BC23"/>
    <mergeCell ref="BD22:BF23"/>
    <mergeCell ref="BG22:BI23"/>
    <mergeCell ref="CG25:CI25"/>
    <mergeCell ref="CJ25:CL25"/>
    <mergeCell ref="CM25:CO25"/>
    <mergeCell ref="BO24:BO25"/>
    <mergeCell ref="BP24:BP25"/>
    <mergeCell ref="BR24:BR25"/>
    <mergeCell ref="BS24:BS25"/>
    <mergeCell ref="CW22:CZ22"/>
    <mergeCell ref="AE23:AG23"/>
    <mergeCell ref="AH23:AJ23"/>
    <mergeCell ref="AK23:AM23"/>
    <mergeCell ref="AN23:AP23"/>
    <mergeCell ref="AQ23:AS23"/>
    <mergeCell ref="AT23:AV23"/>
    <mergeCell ref="CD23:CF23"/>
    <mergeCell ref="CG23:CI23"/>
    <mergeCell ref="BS22:BU23"/>
    <mergeCell ref="CG22:CI22"/>
    <mergeCell ref="CJ22:CL22"/>
    <mergeCell ref="CM22:CO22"/>
    <mergeCell ref="CP22:CR22"/>
    <mergeCell ref="CS22:CU22"/>
    <mergeCell ref="CV22:CV23"/>
    <mergeCell ref="CJ23:CL23"/>
    <mergeCell ref="CM23:CO23"/>
    <mergeCell ref="CP23:CR23"/>
    <mergeCell ref="CS23:CU23"/>
    <mergeCell ref="BP22:BR23"/>
    <mergeCell ref="BW22:BY22"/>
    <mergeCell ref="BU24:BU25"/>
    <mergeCell ref="BV24:BV25"/>
    <mergeCell ref="BZ24:BZ25"/>
    <mergeCell ref="CA24:CA25"/>
    <mergeCell ref="BW25:BY25"/>
    <mergeCell ref="AC24:AC25"/>
    <mergeCell ref="AD24:AD25"/>
    <mergeCell ref="AE24:AG25"/>
    <mergeCell ref="BC24:BC25"/>
    <mergeCell ref="BD24:BF25"/>
    <mergeCell ref="CY24:CY25"/>
    <mergeCell ref="CZ24:CZ25"/>
    <mergeCell ref="X25:Z25"/>
    <mergeCell ref="AH25:AJ25"/>
    <mergeCell ref="AK25:AM25"/>
    <mergeCell ref="AN25:AP25"/>
    <mergeCell ref="AQ25:AS25"/>
    <mergeCell ref="AT25:AV25"/>
    <mergeCell ref="CS25:CU25"/>
    <mergeCell ref="BM24:BM25"/>
    <mergeCell ref="CV24:CV25"/>
    <mergeCell ref="CW24:CW25"/>
    <mergeCell ref="CX24:CX25"/>
    <mergeCell ref="CP25:CR25"/>
    <mergeCell ref="K26:K27"/>
    <mergeCell ref="M26:M27"/>
    <mergeCell ref="N26:N27"/>
    <mergeCell ref="P26:P27"/>
    <mergeCell ref="Q26:Q27"/>
    <mergeCell ref="S26:S27"/>
    <mergeCell ref="BG26:BI27"/>
    <mergeCell ref="BJ26:BJ27"/>
    <mergeCell ref="BL26:BL27"/>
    <mergeCell ref="BM26:BM27"/>
    <mergeCell ref="BO26:BO27"/>
    <mergeCell ref="C26:C27"/>
    <mergeCell ref="D26:D27"/>
    <mergeCell ref="E26:E27"/>
    <mergeCell ref="G26:G27"/>
    <mergeCell ref="H26:J27"/>
    <mergeCell ref="BG24:BG25"/>
    <mergeCell ref="BI24:BI25"/>
    <mergeCell ref="BJ24:BJ25"/>
    <mergeCell ref="BL24:BL25"/>
    <mergeCell ref="AZ26:AZ27"/>
    <mergeCell ref="BA26:BA27"/>
    <mergeCell ref="BB26:BB27"/>
    <mergeCell ref="BC26:BC27"/>
    <mergeCell ref="BD26:BD27"/>
    <mergeCell ref="BF26:BF27"/>
    <mergeCell ref="C24:C25"/>
    <mergeCell ref="D24:D25"/>
    <mergeCell ref="E24:G25"/>
    <mergeCell ref="H24:H25"/>
    <mergeCell ref="J24:J25"/>
    <mergeCell ref="K24:K25"/>
    <mergeCell ref="CY26:CY27"/>
    <mergeCell ref="CZ26:CZ27"/>
    <mergeCell ref="X27:Z27"/>
    <mergeCell ref="AE27:AG27"/>
    <mergeCell ref="AK27:AM27"/>
    <mergeCell ref="AN27:AP27"/>
    <mergeCell ref="AQ27:AS27"/>
    <mergeCell ref="BP26:BP27"/>
    <mergeCell ref="BR26:BR27"/>
    <mergeCell ref="BS26:BS27"/>
    <mergeCell ref="BU26:BU27"/>
    <mergeCell ref="CC26:CC27"/>
    <mergeCell ref="CG26:CI27"/>
    <mergeCell ref="BW27:BY27"/>
    <mergeCell ref="CD27:CF27"/>
    <mergeCell ref="T26:T27"/>
    <mergeCell ref="V26:V27"/>
    <mergeCell ref="W26:W27"/>
    <mergeCell ref="AA26:AA27"/>
    <mergeCell ref="AB26:AB27"/>
    <mergeCell ref="AC26:AC27"/>
    <mergeCell ref="CS27:CU27"/>
    <mergeCell ref="AD26:AD27"/>
    <mergeCell ref="AH26:AJ27"/>
    <mergeCell ref="AW26:AW27"/>
    <mergeCell ref="AX26:AX27"/>
    <mergeCell ref="AT27:AV27"/>
    <mergeCell ref="AY26:AY27"/>
    <mergeCell ref="CJ27:CL27"/>
    <mergeCell ref="CM27:CO27"/>
    <mergeCell ref="CP27:CR27"/>
    <mergeCell ref="BV26:BV27"/>
    <mergeCell ref="BZ26:BZ27"/>
    <mergeCell ref="CA26:CA27"/>
    <mergeCell ref="CB26:CB27"/>
    <mergeCell ref="CV26:CV27"/>
    <mergeCell ref="CW26:CW27"/>
    <mergeCell ref="CX26:CX27"/>
    <mergeCell ref="J28:J29"/>
    <mergeCell ref="K28:M29"/>
    <mergeCell ref="N28:N29"/>
    <mergeCell ref="P28:P29"/>
    <mergeCell ref="Q28:Q29"/>
    <mergeCell ref="S28:S29"/>
    <mergeCell ref="BG28:BG29"/>
    <mergeCell ref="BI28:BI29"/>
    <mergeCell ref="BJ28:BL29"/>
    <mergeCell ref="BM28:BM29"/>
    <mergeCell ref="BO28:BO29"/>
    <mergeCell ref="CS29:CU29"/>
    <mergeCell ref="AD28:AD29"/>
    <mergeCell ref="AK28:AM29"/>
    <mergeCell ref="AW28:AW29"/>
    <mergeCell ref="AX28:AX29"/>
    <mergeCell ref="AT29:AV29"/>
    <mergeCell ref="AY28:AY29"/>
    <mergeCell ref="CM29:CO29"/>
    <mergeCell ref="CP29:CR29"/>
    <mergeCell ref="BV28:BV29"/>
    <mergeCell ref="BZ28:BZ29"/>
    <mergeCell ref="CA28:CA29"/>
    <mergeCell ref="CB28:CB29"/>
    <mergeCell ref="CV28:CV29"/>
    <mergeCell ref="CW28:CW29"/>
    <mergeCell ref="C28:C29"/>
    <mergeCell ref="D28:D29"/>
    <mergeCell ref="E28:E29"/>
    <mergeCell ref="G28:G29"/>
    <mergeCell ref="H28:H29"/>
    <mergeCell ref="AZ28:AZ29"/>
    <mergeCell ref="BA28:BA29"/>
    <mergeCell ref="BB28:BB29"/>
    <mergeCell ref="BC28:BC29"/>
    <mergeCell ref="BD28:BD29"/>
    <mergeCell ref="BF28:BF29"/>
    <mergeCell ref="CZ28:CZ29"/>
    <mergeCell ref="X29:Z29"/>
    <mergeCell ref="AE29:AG29"/>
    <mergeCell ref="AH29:AJ29"/>
    <mergeCell ref="AN29:AP29"/>
    <mergeCell ref="AQ29:AS29"/>
    <mergeCell ref="BP28:BP29"/>
    <mergeCell ref="BR28:BR29"/>
    <mergeCell ref="BS28:BS29"/>
    <mergeCell ref="BU28:BU29"/>
    <mergeCell ref="CC28:CC29"/>
    <mergeCell ref="CJ28:CL29"/>
    <mergeCell ref="BW29:BY29"/>
    <mergeCell ref="CD29:CF29"/>
    <mergeCell ref="CG29:CI29"/>
    <mergeCell ref="T28:T29"/>
    <mergeCell ref="V28:V29"/>
    <mergeCell ref="W28:W29"/>
    <mergeCell ref="AA28:AA29"/>
    <mergeCell ref="AB28:AB29"/>
    <mergeCell ref="AC28:AC29"/>
    <mergeCell ref="CX28:CX29"/>
    <mergeCell ref="CY28:CY29"/>
    <mergeCell ref="CY30:CY31"/>
    <mergeCell ref="CZ30:CZ31"/>
    <mergeCell ref="X31:Z31"/>
    <mergeCell ref="AE31:AG31"/>
    <mergeCell ref="AH31:AJ31"/>
    <mergeCell ref="AK31:AM31"/>
    <mergeCell ref="AQ31:AS31"/>
    <mergeCell ref="BW31:BY31"/>
    <mergeCell ref="CD31:CF31"/>
    <mergeCell ref="CG31:CI31"/>
    <mergeCell ref="T30:T31"/>
    <mergeCell ref="V30:V31"/>
    <mergeCell ref="W30:W31"/>
    <mergeCell ref="AA30:AA31"/>
    <mergeCell ref="AB30:AB31"/>
    <mergeCell ref="AC30:AC31"/>
    <mergeCell ref="CW30:CW31"/>
    <mergeCell ref="CX30:CX31"/>
    <mergeCell ref="CB30:CB31"/>
    <mergeCell ref="BF30:BF31"/>
    <mergeCell ref="BJ30:BJ31"/>
    <mergeCell ref="BL30:BL31"/>
    <mergeCell ref="BM30:BO31"/>
    <mergeCell ref="AZ30:AZ31"/>
    <mergeCell ref="BA30:BA31"/>
    <mergeCell ref="BB30:BB31"/>
    <mergeCell ref="BC30:BC31"/>
    <mergeCell ref="BD30:BD31"/>
    <mergeCell ref="CV30:CV31"/>
    <mergeCell ref="AX30:AX31"/>
    <mergeCell ref="CS31:CU31"/>
    <mergeCell ref="BP30:BP31"/>
    <mergeCell ref="BR30:BR31"/>
    <mergeCell ref="BS30:BS31"/>
    <mergeCell ref="BU30:BU31"/>
    <mergeCell ref="CC30:CC31"/>
    <mergeCell ref="CM30:CO31"/>
    <mergeCell ref="CJ31:CL31"/>
    <mergeCell ref="CP31:CR31"/>
    <mergeCell ref="BV30:BV31"/>
    <mergeCell ref="BZ30:BZ31"/>
    <mergeCell ref="CA30:CA31"/>
    <mergeCell ref="BL32:BL33"/>
    <mergeCell ref="BM32:BM33"/>
    <mergeCell ref="C32:C33"/>
    <mergeCell ref="D32:D33"/>
    <mergeCell ref="E32:E33"/>
    <mergeCell ref="G32:G33"/>
    <mergeCell ref="H32:H33"/>
    <mergeCell ref="AZ32:AZ33"/>
    <mergeCell ref="BA32:BA33"/>
    <mergeCell ref="BB32:BB33"/>
    <mergeCell ref="BC32:BC33"/>
    <mergeCell ref="BD32:BD33"/>
    <mergeCell ref="BF32:BF33"/>
    <mergeCell ref="AD30:AD31"/>
    <mergeCell ref="AN30:AP31"/>
    <mergeCell ref="AW30:AW31"/>
    <mergeCell ref="C30:C31"/>
    <mergeCell ref="D30:D31"/>
    <mergeCell ref="E30:E31"/>
    <mergeCell ref="G30:G31"/>
    <mergeCell ref="H30:H31"/>
    <mergeCell ref="AX32:AX33"/>
    <mergeCell ref="AT33:AV33"/>
    <mergeCell ref="AY32:AY33"/>
    <mergeCell ref="J30:J31"/>
    <mergeCell ref="K30:K31"/>
    <mergeCell ref="M30:M31"/>
    <mergeCell ref="N30:P31"/>
    <mergeCell ref="Q30:Q31"/>
    <mergeCell ref="S30:S31"/>
    <mergeCell ref="BG30:BG31"/>
    <mergeCell ref="BI30:BI31"/>
    <mergeCell ref="CM33:CO33"/>
    <mergeCell ref="BV32:BV33"/>
    <mergeCell ref="BZ32:BZ33"/>
    <mergeCell ref="CA32:CA33"/>
    <mergeCell ref="CB32:CB33"/>
    <mergeCell ref="AT31:AV31"/>
    <mergeCell ref="AY30:AY31"/>
    <mergeCell ref="CS33:CU33"/>
    <mergeCell ref="CV32:CV33"/>
    <mergeCell ref="CW32:CW33"/>
    <mergeCell ref="CX32:CX33"/>
    <mergeCell ref="CY32:CY33"/>
    <mergeCell ref="CZ32:CZ33"/>
    <mergeCell ref="X33:Z33"/>
    <mergeCell ref="AE33:AG33"/>
    <mergeCell ref="AH33:AJ33"/>
    <mergeCell ref="AK33:AM33"/>
    <mergeCell ref="AN33:AP33"/>
    <mergeCell ref="BO32:BO33"/>
    <mergeCell ref="BP32:BR33"/>
    <mergeCell ref="BS32:BS33"/>
    <mergeCell ref="BU32:BU33"/>
    <mergeCell ref="CC32:CC33"/>
    <mergeCell ref="CP32:CR33"/>
    <mergeCell ref="BW33:BY33"/>
    <mergeCell ref="CD33:CF33"/>
    <mergeCell ref="CG33:CI33"/>
    <mergeCell ref="CJ33:CL33"/>
    <mergeCell ref="AA32:AA33"/>
    <mergeCell ref="AB32:AB33"/>
    <mergeCell ref="AC32:AC33"/>
    <mergeCell ref="BG32:BG33"/>
    <mergeCell ref="BI32:BI33"/>
    <mergeCell ref="BJ32:BJ33"/>
    <mergeCell ref="N34:N35"/>
    <mergeCell ref="P34:P35"/>
    <mergeCell ref="Q34:Q35"/>
    <mergeCell ref="S34:S35"/>
    <mergeCell ref="C34:C35"/>
    <mergeCell ref="D34:D35"/>
    <mergeCell ref="E34:E35"/>
    <mergeCell ref="G34:G35"/>
    <mergeCell ref="H34:H35"/>
    <mergeCell ref="J34:J35"/>
    <mergeCell ref="AD32:AD33"/>
    <mergeCell ref="AQ32:AS33"/>
    <mergeCell ref="AW32:AW33"/>
    <mergeCell ref="T32:T33"/>
    <mergeCell ref="V32:V33"/>
    <mergeCell ref="W32:W33"/>
    <mergeCell ref="J32:J33"/>
    <mergeCell ref="K32:K33"/>
    <mergeCell ref="M32:M33"/>
    <mergeCell ref="N32:N33"/>
    <mergeCell ref="P32:P33"/>
    <mergeCell ref="Q32:S33"/>
    <mergeCell ref="CW34:CW35"/>
    <mergeCell ref="CX34:CX35"/>
    <mergeCell ref="CY34:CY35"/>
    <mergeCell ref="CZ34:CZ35"/>
    <mergeCell ref="AY34:AY35"/>
    <mergeCell ref="AZ34:AZ35"/>
    <mergeCell ref="BA34:BA35"/>
    <mergeCell ref="BB34:BB35"/>
    <mergeCell ref="BC34:BC35"/>
    <mergeCell ref="BD34:BD35"/>
    <mergeCell ref="AD34:AD35"/>
    <mergeCell ref="AT34:AV35"/>
    <mergeCell ref="AW34:AW35"/>
    <mergeCell ref="AX34:AX35"/>
    <mergeCell ref="AQ35:AS35"/>
    <mergeCell ref="CV34:CV35"/>
    <mergeCell ref="BF34:BF35"/>
    <mergeCell ref="BG34:BG35"/>
    <mergeCell ref="BI34:BI35"/>
    <mergeCell ref="BJ34:BJ35"/>
    <mergeCell ref="BS34:BU35"/>
    <mergeCell ref="CC34:CC35"/>
    <mergeCell ref="CS34:CU35"/>
    <mergeCell ref="CP35:CR35"/>
    <mergeCell ref="K36:M37"/>
    <mergeCell ref="N36:P37"/>
    <mergeCell ref="BW35:BY35"/>
    <mergeCell ref="CD35:CF35"/>
    <mergeCell ref="CG35:CI35"/>
    <mergeCell ref="CJ35:CL35"/>
    <mergeCell ref="CM35:CO35"/>
    <mergeCell ref="BV34:BV35"/>
    <mergeCell ref="BZ34:BZ35"/>
    <mergeCell ref="CA34:CA35"/>
    <mergeCell ref="CB34:CB35"/>
    <mergeCell ref="BL34:BL35"/>
    <mergeCell ref="BM34:BM35"/>
    <mergeCell ref="BO34:BO35"/>
    <mergeCell ref="BP34:BP35"/>
    <mergeCell ref="BR34:BR35"/>
    <mergeCell ref="AE35:AG35"/>
    <mergeCell ref="AH35:AJ35"/>
    <mergeCell ref="AK35:AM35"/>
    <mergeCell ref="AN35:AP35"/>
    <mergeCell ref="T34:V35"/>
    <mergeCell ref="W34:W35"/>
    <mergeCell ref="AA34:AA35"/>
    <mergeCell ref="AB34:AB35"/>
    <mergeCell ref="BC36:BC37"/>
    <mergeCell ref="BD36:BF37"/>
    <mergeCell ref="BG36:BI37"/>
    <mergeCell ref="BJ36:BL37"/>
    <mergeCell ref="AC34:AC35"/>
    <mergeCell ref="X35:Z35"/>
    <mergeCell ref="K34:K35"/>
    <mergeCell ref="M34:M35"/>
    <mergeCell ref="M38:M39"/>
    <mergeCell ref="N38:N39"/>
    <mergeCell ref="P38:P39"/>
    <mergeCell ref="Q38:Q39"/>
    <mergeCell ref="S38:S39"/>
    <mergeCell ref="T38:T39"/>
    <mergeCell ref="AT36:AV36"/>
    <mergeCell ref="AW36:AW37"/>
    <mergeCell ref="AX36:BA36"/>
    <mergeCell ref="BB36:BB37"/>
    <mergeCell ref="C38:C39"/>
    <mergeCell ref="D38:D39"/>
    <mergeCell ref="E38:G39"/>
    <mergeCell ref="H38:H39"/>
    <mergeCell ref="J38:J39"/>
    <mergeCell ref="K38:K39"/>
    <mergeCell ref="AC36:AC37"/>
    <mergeCell ref="AE36:AG36"/>
    <mergeCell ref="AH36:AJ36"/>
    <mergeCell ref="AK36:AM36"/>
    <mergeCell ref="AN36:AP36"/>
    <mergeCell ref="AQ36:AS36"/>
    <mergeCell ref="Q36:S37"/>
    <mergeCell ref="T36:V37"/>
    <mergeCell ref="W36:W37"/>
    <mergeCell ref="X36:Z36"/>
    <mergeCell ref="AA36:AA37"/>
    <mergeCell ref="AB36:AB37"/>
    <mergeCell ref="C36:C37"/>
    <mergeCell ref="D36:D37"/>
    <mergeCell ref="E36:G37"/>
    <mergeCell ref="H36:J37"/>
    <mergeCell ref="CV36:CV37"/>
    <mergeCell ref="CW36:CZ36"/>
    <mergeCell ref="AE37:AG37"/>
    <mergeCell ref="AH37:AJ37"/>
    <mergeCell ref="AK37:AM37"/>
    <mergeCell ref="AN37:AP37"/>
    <mergeCell ref="AQ37:AS37"/>
    <mergeCell ref="AT37:AV37"/>
    <mergeCell ref="CD37:CF37"/>
    <mergeCell ref="CG37:CI37"/>
    <mergeCell ref="BC38:BC39"/>
    <mergeCell ref="BD38:BF39"/>
    <mergeCell ref="BG38:BG39"/>
    <mergeCell ref="BI38:BI39"/>
    <mergeCell ref="BJ38:BJ39"/>
    <mergeCell ref="BL38:BL39"/>
    <mergeCell ref="V38:V39"/>
    <mergeCell ref="W38:W39"/>
    <mergeCell ref="AA38:AA39"/>
    <mergeCell ref="AB38:AB39"/>
    <mergeCell ref="BV38:BV39"/>
    <mergeCell ref="AX38:AX39"/>
    <mergeCell ref="AY38:AY39"/>
    <mergeCell ref="AZ38:AZ39"/>
    <mergeCell ref="BA38:BA39"/>
    <mergeCell ref="BB38:BB39"/>
    <mergeCell ref="CD36:CF36"/>
    <mergeCell ref="CG36:CI36"/>
    <mergeCell ref="CJ36:CL36"/>
    <mergeCell ref="CM36:CO36"/>
    <mergeCell ref="CP36:CR36"/>
    <mergeCell ref="CS36:CU36"/>
    <mergeCell ref="BM36:BO37"/>
    <mergeCell ref="BP36:BR37"/>
    <mergeCell ref="BS36:BU37"/>
    <mergeCell ref="CJ37:CL37"/>
    <mergeCell ref="CM37:CO37"/>
    <mergeCell ref="CP37:CR37"/>
    <mergeCell ref="CS37:CU37"/>
    <mergeCell ref="BV36:BV37"/>
    <mergeCell ref="BW36:BY36"/>
    <mergeCell ref="BZ36:BZ37"/>
    <mergeCell ref="CA36:CA37"/>
    <mergeCell ref="CB36:CB37"/>
    <mergeCell ref="CA38:CA39"/>
    <mergeCell ref="BW39:BY39"/>
    <mergeCell ref="AC38:AC39"/>
    <mergeCell ref="AD38:AD39"/>
    <mergeCell ref="AE38:AG39"/>
    <mergeCell ref="AW38:AW39"/>
    <mergeCell ref="BO38:BO39"/>
    <mergeCell ref="BP38:BP39"/>
    <mergeCell ref="BR38:BR39"/>
    <mergeCell ref="BS38:BS39"/>
    <mergeCell ref="BU38:BU39"/>
    <mergeCell ref="BZ38:BZ39"/>
    <mergeCell ref="CY38:CY39"/>
    <mergeCell ref="CZ38:CZ39"/>
    <mergeCell ref="X39:Z39"/>
    <mergeCell ref="AH39:AJ39"/>
    <mergeCell ref="AK39:AM39"/>
    <mergeCell ref="AN39:AP39"/>
    <mergeCell ref="AQ39:AS39"/>
    <mergeCell ref="AT39:AV39"/>
    <mergeCell ref="CS39:CU39"/>
    <mergeCell ref="BM38:BM39"/>
    <mergeCell ref="CB38:CB39"/>
    <mergeCell ref="CC38:CC39"/>
    <mergeCell ref="CD38:CF39"/>
    <mergeCell ref="CV38:CV39"/>
    <mergeCell ref="CW38:CW39"/>
    <mergeCell ref="CX38:CX39"/>
    <mergeCell ref="CG39:CI39"/>
    <mergeCell ref="CJ39:CL39"/>
    <mergeCell ref="CM39:CO39"/>
    <mergeCell ref="CP39:CR39"/>
    <mergeCell ref="K40:K41"/>
    <mergeCell ref="M40:M41"/>
    <mergeCell ref="N40:N41"/>
    <mergeCell ref="P40:P41"/>
    <mergeCell ref="Q40:Q41"/>
    <mergeCell ref="S40:S41"/>
    <mergeCell ref="BG40:BI41"/>
    <mergeCell ref="BJ40:BJ41"/>
    <mergeCell ref="BL40:BL41"/>
    <mergeCell ref="BM40:BM41"/>
    <mergeCell ref="BO40:BO41"/>
    <mergeCell ref="C40:C41"/>
    <mergeCell ref="D40:D41"/>
    <mergeCell ref="E40:E41"/>
    <mergeCell ref="G40:G41"/>
    <mergeCell ref="H40:J41"/>
    <mergeCell ref="AZ40:AZ41"/>
    <mergeCell ref="BA40:BA41"/>
    <mergeCell ref="BB40:BB41"/>
    <mergeCell ref="BC40:BC41"/>
    <mergeCell ref="BD40:BD41"/>
    <mergeCell ref="BF40:BF41"/>
    <mergeCell ref="CY40:CY41"/>
    <mergeCell ref="CZ40:CZ41"/>
    <mergeCell ref="X41:Z41"/>
    <mergeCell ref="AE41:AG41"/>
    <mergeCell ref="AK41:AM41"/>
    <mergeCell ref="AN41:AP41"/>
    <mergeCell ref="AQ41:AS41"/>
    <mergeCell ref="BP40:BP41"/>
    <mergeCell ref="BR40:BR41"/>
    <mergeCell ref="BS40:BS41"/>
    <mergeCell ref="BU40:BU41"/>
    <mergeCell ref="CC40:CC41"/>
    <mergeCell ref="CG40:CI41"/>
    <mergeCell ref="BW41:BY41"/>
    <mergeCell ref="CD41:CF41"/>
    <mergeCell ref="T40:T41"/>
    <mergeCell ref="V40:V41"/>
    <mergeCell ref="W40:W41"/>
    <mergeCell ref="AA40:AA41"/>
    <mergeCell ref="AB40:AB41"/>
    <mergeCell ref="AC40:AC41"/>
    <mergeCell ref="CS41:CU41"/>
    <mergeCell ref="AD40:AD41"/>
    <mergeCell ref="AH40:AJ41"/>
    <mergeCell ref="AW40:AW41"/>
    <mergeCell ref="AX40:AX41"/>
    <mergeCell ref="AT41:AV41"/>
    <mergeCell ref="AY40:AY41"/>
    <mergeCell ref="CJ41:CL41"/>
    <mergeCell ref="CM41:CO41"/>
    <mergeCell ref="CP41:CR41"/>
    <mergeCell ref="BV40:BV41"/>
    <mergeCell ref="BZ40:BZ41"/>
    <mergeCell ref="CA40:CA41"/>
    <mergeCell ref="CB40:CB41"/>
    <mergeCell ref="CV40:CV41"/>
    <mergeCell ref="CW40:CW41"/>
    <mergeCell ref="CX40:CX41"/>
    <mergeCell ref="J42:J43"/>
    <mergeCell ref="K42:M43"/>
    <mergeCell ref="N42:N43"/>
    <mergeCell ref="P42:P43"/>
    <mergeCell ref="Q42:Q43"/>
    <mergeCell ref="S42:S43"/>
    <mergeCell ref="BG42:BG43"/>
    <mergeCell ref="BI42:BI43"/>
    <mergeCell ref="BJ42:BL43"/>
    <mergeCell ref="BM42:BM43"/>
    <mergeCell ref="BO42:BO43"/>
    <mergeCell ref="CS43:CU43"/>
    <mergeCell ref="AD42:AD43"/>
    <mergeCell ref="AK42:AM43"/>
    <mergeCell ref="AW42:AW43"/>
    <mergeCell ref="AX42:AX43"/>
    <mergeCell ref="AT43:AV43"/>
    <mergeCell ref="AY42:AY43"/>
    <mergeCell ref="CM43:CO43"/>
    <mergeCell ref="CP43:CR43"/>
    <mergeCell ref="BV42:BV43"/>
    <mergeCell ref="BZ42:BZ43"/>
    <mergeCell ref="CA42:CA43"/>
    <mergeCell ref="CB42:CB43"/>
    <mergeCell ref="CV42:CV43"/>
    <mergeCell ref="CW42:CW43"/>
    <mergeCell ref="C42:C43"/>
    <mergeCell ref="D42:D43"/>
    <mergeCell ref="E42:E43"/>
    <mergeCell ref="G42:G43"/>
    <mergeCell ref="H42:H43"/>
    <mergeCell ref="AZ42:AZ43"/>
    <mergeCell ref="BA42:BA43"/>
    <mergeCell ref="BB42:BB43"/>
    <mergeCell ref="BC42:BC43"/>
    <mergeCell ref="BD42:BD43"/>
    <mergeCell ref="BF42:BF43"/>
    <mergeCell ref="CZ42:CZ43"/>
    <mergeCell ref="X43:Z43"/>
    <mergeCell ref="AE43:AG43"/>
    <mergeCell ref="AH43:AJ43"/>
    <mergeCell ref="AN43:AP43"/>
    <mergeCell ref="AQ43:AS43"/>
    <mergeCell ref="BP42:BP43"/>
    <mergeCell ref="BR42:BR43"/>
    <mergeCell ref="BS42:BS43"/>
    <mergeCell ref="BU42:BU43"/>
    <mergeCell ref="CC42:CC43"/>
    <mergeCell ref="CJ42:CL43"/>
    <mergeCell ref="BW43:BY43"/>
    <mergeCell ref="CD43:CF43"/>
    <mergeCell ref="CG43:CI43"/>
    <mergeCell ref="T42:T43"/>
    <mergeCell ref="V42:V43"/>
    <mergeCell ref="W42:W43"/>
    <mergeCell ref="AA42:AA43"/>
    <mergeCell ref="AB42:AB43"/>
    <mergeCell ref="AC42:AC43"/>
    <mergeCell ref="CX42:CX43"/>
    <mergeCell ref="CY42:CY43"/>
    <mergeCell ref="CY44:CY45"/>
    <mergeCell ref="CZ44:CZ45"/>
    <mergeCell ref="X45:Z45"/>
    <mergeCell ref="AE45:AG45"/>
    <mergeCell ref="AH45:AJ45"/>
    <mergeCell ref="AK45:AM45"/>
    <mergeCell ref="AQ45:AS45"/>
    <mergeCell ref="BW45:BY45"/>
    <mergeCell ref="CD45:CF45"/>
    <mergeCell ref="CG45:CI45"/>
    <mergeCell ref="T44:T45"/>
    <mergeCell ref="V44:V45"/>
    <mergeCell ref="W44:W45"/>
    <mergeCell ref="AA44:AA45"/>
    <mergeCell ref="AB44:AB45"/>
    <mergeCell ref="AC44:AC45"/>
    <mergeCell ref="CW44:CW45"/>
    <mergeCell ref="CX44:CX45"/>
    <mergeCell ref="CB44:CB45"/>
    <mergeCell ref="BF44:BF45"/>
    <mergeCell ref="BJ44:BJ45"/>
    <mergeCell ref="BL44:BL45"/>
    <mergeCell ref="BM44:BO45"/>
    <mergeCell ref="AZ44:AZ45"/>
    <mergeCell ref="BA44:BA45"/>
    <mergeCell ref="BB44:BB45"/>
    <mergeCell ref="BC44:BC45"/>
    <mergeCell ref="BD44:BD45"/>
    <mergeCell ref="CV44:CV45"/>
    <mergeCell ref="AX44:AX45"/>
    <mergeCell ref="CS45:CU45"/>
    <mergeCell ref="BP44:BP45"/>
    <mergeCell ref="BR44:BR45"/>
    <mergeCell ref="BS44:BS45"/>
    <mergeCell ref="BU44:BU45"/>
    <mergeCell ref="CC44:CC45"/>
    <mergeCell ref="CM44:CO45"/>
    <mergeCell ref="CJ45:CL45"/>
    <mergeCell ref="CP45:CR45"/>
    <mergeCell ref="BV44:BV45"/>
    <mergeCell ref="BZ44:BZ45"/>
    <mergeCell ref="CA44:CA45"/>
    <mergeCell ref="BL46:BL47"/>
    <mergeCell ref="BM46:BM47"/>
    <mergeCell ref="C46:C47"/>
    <mergeCell ref="D46:D47"/>
    <mergeCell ref="E46:E47"/>
    <mergeCell ref="G46:G47"/>
    <mergeCell ref="H46:H47"/>
    <mergeCell ref="AZ46:AZ47"/>
    <mergeCell ref="BA46:BA47"/>
    <mergeCell ref="BB46:BB47"/>
    <mergeCell ref="BC46:BC47"/>
    <mergeCell ref="BD46:BD47"/>
    <mergeCell ref="BF46:BF47"/>
    <mergeCell ref="AD44:AD45"/>
    <mergeCell ref="AN44:AP45"/>
    <mergeCell ref="AW44:AW45"/>
    <mergeCell ref="C44:C45"/>
    <mergeCell ref="D44:D45"/>
    <mergeCell ref="E44:E45"/>
    <mergeCell ref="G44:G45"/>
    <mergeCell ref="H44:H45"/>
    <mergeCell ref="AX46:AX47"/>
    <mergeCell ref="AT47:AV47"/>
    <mergeCell ref="AY46:AY47"/>
    <mergeCell ref="J44:J45"/>
    <mergeCell ref="K44:K45"/>
    <mergeCell ref="M44:M45"/>
    <mergeCell ref="N44:P45"/>
    <mergeCell ref="Q44:Q45"/>
    <mergeCell ref="S44:S45"/>
    <mergeCell ref="BG44:BG45"/>
    <mergeCell ref="BI44:BI45"/>
    <mergeCell ref="CM47:CO47"/>
    <mergeCell ref="BV46:BV47"/>
    <mergeCell ref="BZ46:BZ47"/>
    <mergeCell ref="CA46:CA47"/>
    <mergeCell ref="CB46:CB47"/>
    <mergeCell ref="AT45:AV45"/>
    <mergeCell ref="AY44:AY45"/>
    <mergeCell ref="CS47:CU47"/>
    <mergeCell ref="CV46:CV47"/>
    <mergeCell ref="CW46:CW47"/>
    <mergeCell ref="CX46:CX47"/>
    <mergeCell ref="CY46:CY47"/>
    <mergeCell ref="CZ46:CZ47"/>
    <mergeCell ref="X47:Z47"/>
    <mergeCell ref="AE47:AG47"/>
    <mergeCell ref="AH47:AJ47"/>
    <mergeCell ref="AK47:AM47"/>
    <mergeCell ref="AN47:AP47"/>
    <mergeCell ref="BO46:BO47"/>
    <mergeCell ref="BP46:BR47"/>
    <mergeCell ref="BS46:BS47"/>
    <mergeCell ref="BU46:BU47"/>
    <mergeCell ref="CC46:CC47"/>
    <mergeCell ref="CP46:CR47"/>
    <mergeCell ref="BW47:BY47"/>
    <mergeCell ref="CD47:CF47"/>
    <mergeCell ref="CG47:CI47"/>
    <mergeCell ref="CJ47:CL47"/>
    <mergeCell ref="AA46:AA47"/>
    <mergeCell ref="AB46:AB47"/>
    <mergeCell ref="AC46:AC47"/>
    <mergeCell ref="BG46:BG47"/>
    <mergeCell ref="BI46:BI47"/>
    <mergeCell ref="BJ46:BJ47"/>
    <mergeCell ref="N48:N49"/>
    <mergeCell ref="P48:P49"/>
    <mergeCell ref="Q48:Q49"/>
    <mergeCell ref="S48:S49"/>
    <mergeCell ref="C48:C49"/>
    <mergeCell ref="D48:D49"/>
    <mergeCell ref="E48:E49"/>
    <mergeCell ref="G48:G49"/>
    <mergeCell ref="H48:H49"/>
    <mergeCell ref="J48:J49"/>
    <mergeCell ref="AD46:AD47"/>
    <mergeCell ref="AQ46:AS47"/>
    <mergeCell ref="AW46:AW47"/>
    <mergeCell ref="T46:T47"/>
    <mergeCell ref="V46:V47"/>
    <mergeCell ref="W46:W47"/>
    <mergeCell ref="J46:J47"/>
    <mergeCell ref="K46:K47"/>
    <mergeCell ref="M46:M47"/>
    <mergeCell ref="N46:N47"/>
    <mergeCell ref="P46:P47"/>
    <mergeCell ref="Q46:S47"/>
    <mergeCell ref="CW48:CW49"/>
    <mergeCell ref="CX48:CX49"/>
    <mergeCell ref="CY48:CY49"/>
    <mergeCell ref="CZ48:CZ49"/>
    <mergeCell ref="AY48:AY49"/>
    <mergeCell ref="AZ48:AZ49"/>
    <mergeCell ref="BA48:BA49"/>
    <mergeCell ref="BB48:BB49"/>
    <mergeCell ref="BC48:BC49"/>
    <mergeCell ref="BD48:BD49"/>
    <mergeCell ref="AD48:AD49"/>
    <mergeCell ref="AT48:AV49"/>
    <mergeCell ref="AW48:AW49"/>
    <mergeCell ref="AX48:AX49"/>
    <mergeCell ref="AQ49:AS49"/>
    <mergeCell ref="CV48:CV49"/>
    <mergeCell ref="BF48:BF49"/>
    <mergeCell ref="BG48:BG49"/>
    <mergeCell ref="BI48:BI49"/>
    <mergeCell ref="BJ48:BJ49"/>
    <mergeCell ref="BS48:BU49"/>
    <mergeCell ref="CC48:CC49"/>
    <mergeCell ref="CS48:CU49"/>
    <mergeCell ref="CP49:CR49"/>
    <mergeCell ref="K50:M51"/>
    <mergeCell ref="N50:P51"/>
    <mergeCell ref="BW49:BY49"/>
    <mergeCell ref="CD49:CF49"/>
    <mergeCell ref="CG49:CI49"/>
    <mergeCell ref="CJ49:CL49"/>
    <mergeCell ref="CM49:CO49"/>
    <mergeCell ref="BV48:BV49"/>
    <mergeCell ref="BZ48:BZ49"/>
    <mergeCell ref="CA48:CA49"/>
    <mergeCell ref="CB48:CB49"/>
    <mergeCell ref="BL48:BL49"/>
    <mergeCell ref="BM48:BM49"/>
    <mergeCell ref="BO48:BO49"/>
    <mergeCell ref="BP48:BP49"/>
    <mergeCell ref="BR48:BR49"/>
    <mergeCell ref="AE49:AG49"/>
    <mergeCell ref="AH49:AJ49"/>
    <mergeCell ref="AK49:AM49"/>
    <mergeCell ref="AN49:AP49"/>
    <mergeCell ref="T48:V49"/>
    <mergeCell ref="W48:W49"/>
    <mergeCell ref="AA48:AA49"/>
    <mergeCell ref="AB48:AB49"/>
    <mergeCell ref="BC50:BC51"/>
    <mergeCell ref="BD50:BF51"/>
    <mergeCell ref="BG50:BI51"/>
    <mergeCell ref="BJ50:BL51"/>
    <mergeCell ref="AC48:AC49"/>
    <mergeCell ref="X49:Z49"/>
    <mergeCell ref="K48:K49"/>
    <mergeCell ref="M48:M49"/>
    <mergeCell ref="M52:M53"/>
    <mergeCell ref="N52:N53"/>
    <mergeCell ref="P52:P53"/>
    <mergeCell ref="Q52:Q53"/>
    <mergeCell ref="S52:S53"/>
    <mergeCell ref="T52:T53"/>
    <mergeCell ref="AT50:AV50"/>
    <mergeCell ref="AW50:AW51"/>
    <mergeCell ref="AX50:BA50"/>
    <mergeCell ref="BB50:BB51"/>
    <mergeCell ref="C52:C53"/>
    <mergeCell ref="D52:D53"/>
    <mergeCell ref="E52:G53"/>
    <mergeCell ref="H52:H53"/>
    <mergeCell ref="J52:J53"/>
    <mergeCell ref="K52:K53"/>
    <mergeCell ref="AC50:AC51"/>
    <mergeCell ref="AE50:AG50"/>
    <mergeCell ref="AH50:AJ50"/>
    <mergeCell ref="AK50:AM50"/>
    <mergeCell ref="AN50:AP50"/>
    <mergeCell ref="AQ50:AS50"/>
    <mergeCell ref="Q50:S51"/>
    <mergeCell ref="T50:V51"/>
    <mergeCell ref="W50:W51"/>
    <mergeCell ref="X50:Z50"/>
    <mergeCell ref="AA50:AA51"/>
    <mergeCell ref="AB50:AB51"/>
    <mergeCell ref="C50:C51"/>
    <mergeCell ref="D50:D51"/>
    <mergeCell ref="E50:G51"/>
    <mergeCell ref="H50:J51"/>
    <mergeCell ref="CV50:CV51"/>
    <mergeCell ref="CW50:CZ50"/>
    <mergeCell ref="AE51:AG51"/>
    <mergeCell ref="AH51:AJ51"/>
    <mergeCell ref="AK51:AM51"/>
    <mergeCell ref="AN51:AP51"/>
    <mergeCell ref="AQ51:AS51"/>
    <mergeCell ref="AT51:AV51"/>
    <mergeCell ref="CD51:CF51"/>
    <mergeCell ref="CG51:CI51"/>
    <mergeCell ref="BC52:BC53"/>
    <mergeCell ref="BD52:BF53"/>
    <mergeCell ref="BG52:BG53"/>
    <mergeCell ref="BI52:BI53"/>
    <mergeCell ref="BJ52:BJ53"/>
    <mergeCell ref="BL52:BL53"/>
    <mergeCell ref="V52:V53"/>
    <mergeCell ref="W52:W53"/>
    <mergeCell ref="AA52:AA53"/>
    <mergeCell ref="AB52:AB53"/>
    <mergeCell ref="BV52:BV53"/>
    <mergeCell ref="AX52:AX53"/>
    <mergeCell ref="AY52:AY53"/>
    <mergeCell ref="AZ52:AZ53"/>
    <mergeCell ref="BA52:BA53"/>
    <mergeCell ref="BB52:BB53"/>
    <mergeCell ref="CD50:CF50"/>
    <mergeCell ref="CG50:CI50"/>
    <mergeCell ref="CJ50:CL50"/>
    <mergeCell ref="CM50:CO50"/>
    <mergeCell ref="CP50:CR50"/>
    <mergeCell ref="CS50:CU50"/>
    <mergeCell ref="BP50:BR51"/>
    <mergeCell ref="BS50:BU51"/>
    <mergeCell ref="CJ51:CL51"/>
    <mergeCell ref="CM51:CO51"/>
    <mergeCell ref="CP51:CR51"/>
    <mergeCell ref="CS51:CU51"/>
    <mergeCell ref="BV50:BV51"/>
    <mergeCell ref="BW50:BY50"/>
    <mergeCell ref="BZ50:BZ51"/>
    <mergeCell ref="CA50:CA51"/>
    <mergeCell ref="CB50:CB51"/>
    <mergeCell ref="CA52:CA53"/>
    <mergeCell ref="BW53:BY53"/>
    <mergeCell ref="AC52:AC53"/>
    <mergeCell ref="AD52:AD53"/>
    <mergeCell ref="AE52:AG53"/>
    <mergeCell ref="AW52:AW53"/>
    <mergeCell ref="BO52:BO53"/>
    <mergeCell ref="BP52:BP53"/>
    <mergeCell ref="BR52:BR53"/>
    <mergeCell ref="BS52:BS53"/>
    <mergeCell ref="BU52:BU53"/>
    <mergeCell ref="BZ52:BZ53"/>
    <mergeCell ref="CY52:CY53"/>
    <mergeCell ref="CZ52:CZ53"/>
    <mergeCell ref="X53:Z53"/>
    <mergeCell ref="AH53:AJ53"/>
    <mergeCell ref="AK53:AM53"/>
    <mergeCell ref="AN53:AP53"/>
    <mergeCell ref="AQ53:AS53"/>
    <mergeCell ref="AT53:AV53"/>
    <mergeCell ref="CS53:CU53"/>
    <mergeCell ref="BM52:BM53"/>
    <mergeCell ref="CB52:CB53"/>
    <mergeCell ref="CC52:CC53"/>
    <mergeCell ref="CD52:CF53"/>
    <mergeCell ref="CV52:CV53"/>
    <mergeCell ref="CW52:CW53"/>
    <mergeCell ref="CX52:CX53"/>
    <mergeCell ref="CG53:CI53"/>
    <mergeCell ref="CJ53:CL53"/>
    <mergeCell ref="CM53:CO53"/>
    <mergeCell ref="CP53:CR53"/>
    <mergeCell ref="BJ54:BJ55"/>
    <mergeCell ref="BL54:BL55"/>
    <mergeCell ref="BM54:BM55"/>
    <mergeCell ref="BO54:BO55"/>
    <mergeCell ref="C54:C55"/>
    <mergeCell ref="D54:D55"/>
    <mergeCell ref="E54:E55"/>
    <mergeCell ref="G54:G55"/>
    <mergeCell ref="H54:J55"/>
    <mergeCell ref="AZ54:AZ55"/>
    <mergeCell ref="BA54:BA55"/>
    <mergeCell ref="BB54:BB55"/>
    <mergeCell ref="BC54:BC55"/>
    <mergeCell ref="BD54:BD55"/>
    <mergeCell ref="BF54:BF55"/>
    <mergeCell ref="T54:T55"/>
    <mergeCell ref="V54:V55"/>
    <mergeCell ref="W54:W55"/>
    <mergeCell ref="AA54:AA55"/>
    <mergeCell ref="AB54:AB55"/>
    <mergeCell ref="AC54:AC55"/>
    <mergeCell ref="K54:K55"/>
    <mergeCell ref="M54:M55"/>
    <mergeCell ref="N54:N55"/>
    <mergeCell ref="P54:P55"/>
    <mergeCell ref="Q54:Q55"/>
    <mergeCell ref="S54:S55"/>
    <mergeCell ref="CP57:CR57"/>
    <mergeCell ref="BV56:BV57"/>
    <mergeCell ref="BZ56:BZ57"/>
    <mergeCell ref="CA56:CA57"/>
    <mergeCell ref="CY54:CY55"/>
    <mergeCell ref="CZ54:CZ55"/>
    <mergeCell ref="X55:Z55"/>
    <mergeCell ref="AE55:AG55"/>
    <mergeCell ref="AK55:AM55"/>
    <mergeCell ref="AN55:AP55"/>
    <mergeCell ref="AQ55:AS55"/>
    <mergeCell ref="BP54:BP55"/>
    <mergeCell ref="BR54:BR55"/>
    <mergeCell ref="BS54:BS55"/>
    <mergeCell ref="BU54:BU55"/>
    <mergeCell ref="CC54:CC55"/>
    <mergeCell ref="CG54:CI55"/>
    <mergeCell ref="BW55:BY55"/>
    <mergeCell ref="CD55:CF55"/>
    <mergeCell ref="AA56:AA57"/>
    <mergeCell ref="AB56:AB57"/>
    <mergeCell ref="AC56:AC57"/>
    <mergeCell ref="CW54:CW55"/>
    <mergeCell ref="CX54:CX55"/>
    <mergeCell ref="CS55:CU55"/>
    <mergeCell ref="AD54:AD55"/>
    <mergeCell ref="AH54:AJ55"/>
    <mergeCell ref="AW54:AW55"/>
    <mergeCell ref="AX54:AX55"/>
    <mergeCell ref="AT55:AV55"/>
    <mergeCell ref="AY54:AY55"/>
    <mergeCell ref="BG54:BI55"/>
    <mergeCell ref="C56:C57"/>
    <mergeCell ref="D56:D57"/>
    <mergeCell ref="E56:E57"/>
    <mergeCell ref="G56:G57"/>
    <mergeCell ref="H56:H57"/>
    <mergeCell ref="AZ56:AZ57"/>
    <mergeCell ref="BA56:BA57"/>
    <mergeCell ref="BB56:BB57"/>
    <mergeCell ref="BC56:BC57"/>
    <mergeCell ref="BD56:BD57"/>
    <mergeCell ref="BF56:BF57"/>
    <mergeCell ref="CZ56:CZ57"/>
    <mergeCell ref="X57:Z57"/>
    <mergeCell ref="AE57:AG57"/>
    <mergeCell ref="AH57:AJ57"/>
    <mergeCell ref="AN57:AP57"/>
    <mergeCell ref="AQ57:AS57"/>
    <mergeCell ref="BP56:BP57"/>
    <mergeCell ref="BR56:BR57"/>
    <mergeCell ref="BS56:BS57"/>
    <mergeCell ref="BU56:BU57"/>
    <mergeCell ref="CC56:CC57"/>
    <mergeCell ref="CJ56:CL57"/>
    <mergeCell ref="BW57:BY57"/>
    <mergeCell ref="CD57:CF57"/>
    <mergeCell ref="CG57:CI57"/>
    <mergeCell ref="T56:T57"/>
    <mergeCell ref="V56:V57"/>
    <mergeCell ref="W56:W57"/>
    <mergeCell ref="CB56:CB57"/>
    <mergeCell ref="CV56:CV57"/>
    <mergeCell ref="CW56:CW57"/>
    <mergeCell ref="C58:C59"/>
    <mergeCell ref="D58:D59"/>
    <mergeCell ref="E58:E59"/>
    <mergeCell ref="G58:G59"/>
    <mergeCell ref="H58:H59"/>
    <mergeCell ref="AZ58:AZ59"/>
    <mergeCell ref="BA58:BA59"/>
    <mergeCell ref="BB58:BB59"/>
    <mergeCell ref="BC58:BC59"/>
    <mergeCell ref="BD58:BD59"/>
    <mergeCell ref="BF58:BF59"/>
    <mergeCell ref="CB58:CB59"/>
    <mergeCell ref="CY58:CY59"/>
    <mergeCell ref="AX58:AX59"/>
    <mergeCell ref="AT59:AV59"/>
    <mergeCell ref="AY58:AY59"/>
    <mergeCell ref="CS59:CU59"/>
    <mergeCell ref="BP58:BP59"/>
    <mergeCell ref="AD58:AD59"/>
    <mergeCell ref="AN58:AP59"/>
    <mergeCell ref="AW58:AW59"/>
    <mergeCell ref="BV58:BV59"/>
    <mergeCell ref="BZ58:BZ59"/>
    <mergeCell ref="CA58:CA59"/>
    <mergeCell ref="BU58:BU59"/>
    <mergeCell ref="BR58:BR59"/>
    <mergeCell ref="CX56:CX57"/>
    <mergeCell ref="CY56:CY57"/>
    <mergeCell ref="J58:J59"/>
    <mergeCell ref="K58:K59"/>
    <mergeCell ref="M58:M59"/>
    <mergeCell ref="N58:P59"/>
    <mergeCell ref="Q58:Q59"/>
    <mergeCell ref="S58:S59"/>
    <mergeCell ref="BG58:BG59"/>
    <mergeCell ref="BI58:BI59"/>
    <mergeCell ref="BJ58:BJ59"/>
    <mergeCell ref="BL58:BL59"/>
    <mergeCell ref="BM58:BO59"/>
    <mergeCell ref="J56:J57"/>
    <mergeCell ref="K56:M57"/>
    <mergeCell ref="N56:N57"/>
    <mergeCell ref="P56:P57"/>
    <mergeCell ref="Q56:Q57"/>
    <mergeCell ref="S56:S57"/>
    <mergeCell ref="BG56:BG57"/>
    <mergeCell ref="BI56:BI57"/>
    <mergeCell ref="BJ56:BL57"/>
    <mergeCell ref="BM56:BM57"/>
    <mergeCell ref="BO56:BO57"/>
    <mergeCell ref="CS57:CU57"/>
    <mergeCell ref="AD56:AD57"/>
    <mergeCell ref="AK56:AM57"/>
    <mergeCell ref="AW56:AW57"/>
    <mergeCell ref="AX56:AX57"/>
    <mergeCell ref="AT57:AV57"/>
    <mergeCell ref="AY56:AY57"/>
    <mergeCell ref="CM57:CO57"/>
    <mergeCell ref="BB60:BB61"/>
    <mergeCell ref="BC60:BC61"/>
    <mergeCell ref="BD60:BD61"/>
    <mergeCell ref="BF60:BF61"/>
    <mergeCell ref="CZ58:CZ59"/>
    <mergeCell ref="X59:Z59"/>
    <mergeCell ref="AE59:AG59"/>
    <mergeCell ref="AH59:AJ59"/>
    <mergeCell ref="AK59:AM59"/>
    <mergeCell ref="AQ59:AS59"/>
    <mergeCell ref="CX60:CX61"/>
    <mergeCell ref="CY60:CY61"/>
    <mergeCell ref="CZ60:CZ61"/>
    <mergeCell ref="M60:M61"/>
    <mergeCell ref="N60:N61"/>
    <mergeCell ref="P60:P61"/>
    <mergeCell ref="Q60:S61"/>
    <mergeCell ref="CX58:CX59"/>
    <mergeCell ref="BS60:BS61"/>
    <mergeCell ref="BU60:BU61"/>
    <mergeCell ref="CC60:CC61"/>
    <mergeCell ref="CP60:CR61"/>
    <mergeCell ref="BW61:BY61"/>
    <mergeCell ref="CD61:CF61"/>
    <mergeCell ref="CG61:CI61"/>
    <mergeCell ref="CJ61:CL61"/>
    <mergeCell ref="C62:C63"/>
    <mergeCell ref="D62:D63"/>
    <mergeCell ref="E62:E63"/>
    <mergeCell ref="G62:G63"/>
    <mergeCell ref="H62:H63"/>
    <mergeCell ref="J62:J63"/>
    <mergeCell ref="CJ63:CL63"/>
    <mergeCell ref="CM63:CO63"/>
    <mergeCell ref="BV62:BV63"/>
    <mergeCell ref="BZ62:BZ63"/>
    <mergeCell ref="CA62:CA63"/>
    <mergeCell ref="CB62:CB63"/>
    <mergeCell ref="AD60:AD61"/>
    <mergeCell ref="AQ60:AS61"/>
    <mergeCell ref="AW60:AW61"/>
    <mergeCell ref="AX60:AX61"/>
    <mergeCell ref="AT61:AV61"/>
    <mergeCell ref="AY60:AY61"/>
    <mergeCell ref="CM61:CO61"/>
    <mergeCell ref="BV60:BV61"/>
    <mergeCell ref="X61:Z61"/>
    <mergeCell ref="AE61:AG61"/>
    <mergeCell ref="AH61:AJ61"/>
    <mergeCell ref="AA60:AA61"/>
    <mergeCell ref="AB60:AB61"/>
    <mergeCell ref="C60:C61"/>
    <mergeCell ref="D60:D61"/>
    <mergeCell ref="E60:E61"/>
    <mergeCell ref="G60:G61"/>
    <mergeCell ref="H60:H61"/>
    <mergeCell ref="AZ60:AZ61"/>
    <mergeCell ref="BA60:BA61"/>
    <mergeCell ref="CW62:CW63"/>
    <mergeCell ref="AE63:AG63"/>
    <mergeCell ref="AH63:AJ63"/>
    <mergeCell ref="AK63:AM63"/>
    <mergeCell ref="AN63:AP63"/>
    <mergeCell ref="BG62:BG63"/>
    <mergeCell ref="AD62:AD63"/>
    <mergeCell ref="AT62:AV63"/>
    <mergeCell ref="AW62:AW63"/>
    <mergeCell ref="AX62:AX63"/>
    <mergeCell ref="AC60:AC61"/>
    <mergeCell ref="BG60:BG61"/>
    <mergeCell ref="BI60:BI61"/>
    <mergeCell ref="BJ60:BJ61"/>
    <mergeCell ref="BL60:BL61"/>
    <mergeCell ref="BM60:BM61"/>
    <mergeCell ref="BS58:BS59"/>
    <mergeCell ref="CS61:CU61"/>
    <mergeCell ref="CV60:CV61"/>
    <mergeCell ref="CW60:CW61"/>
    <mergeCell ref="BW59:BY59"/>
    <mergeCell ref="CD59:CF59"/>
    <mergeCell ref="CG59:CI59"/>
    <mergeCell ref="AC58:AC59"/>
    <mergeCell ref="CC58:CC59"/>
    <mergeCell ref="CW58:CW59"/>
    <mergeCell ref="BR62:BR63"/>
    <mergeCell ref="BW63:BY63"/>
    <mergeCell ref="BI62:BI63"/>
    <mergeCell ref="BJ62:BJ63"/>
    <mergeCell ref="BL62:BL63"/>
    <mergeCell ref="AK61:AM61"/>
    <mergeCell ref="BC4:BZ4"/>
    <mergeCell ref="AQ63:AS63"/>
    <mergeCell ref="CV62:CV63"/>
    <mergeCell ref="T58:T59"/>
    <mergeCell ref="V58:V59"/>
    <mergeCell ref="W58:W59"/>
    <mergeCell ref="AA58:AA59"/>
    <mergeCell ref="AB58:AB59"/>
    <mergeCell ref="BZ54:BZ55"/>
    <mergeCell ref="CA54:CA55"/>
    <mergeCell ref="CB54:CB55"/>
    <mergeCell ref="CV54:CV55"/>
    <mergeCell ref="CJ55:CL55"/>
    <mergeCell ref="CM55:CO55"/>
    <mergeCell ref="CP55:CR55"/>
    <mergeCell ref="BV54:BV55"/>
    <mergeCell ref="CV58:CV59"/>
    <mergeCell ref="BZ60:BZ61"/>
    <mergeCell ref="CA60:CA61"/>
    <mergeCell ref="CB60:CB61"/>
    <mergeCell ref="T60:T61"/>
    <mergeCell ref="V60:V61"/>
    <mergeCell ref="W60:W61"/>
    <mergeCell ref="BM50:BO51"/>
    <mergeCell ref="CD63:CF63"/>
    <mergeCell ref="CG63:CI63"/>
    <mergeCell ref="CM58:CO59"/>
    <mergeCell ref="CJ59:CL59"/>
    <mergeCell ref="CP59:CR59"/>
    <mergeCell ref="AN61:AP61"/>
    <mergeCell ref="BO60:BO61"/>
    <mergeCell ref="BP60:BR61"/>
    <mergeCell ref="CX62:CX63"/>
    <mergeCell ref="CY62:CY63"/>
    <mergeCell ref="CZ62:CZ63"/>
    <mergeCell ref="AY62:AY63"/>
    <mergeCell ref="AZ62:AZ63"/>
    <mergeCell ref="BA62:BA63"/>
    <mergeCell ref="BB62:BB63"/>
    <mergeCell ref="BC62:BC63"/>
    <mergeCell ref="BD62:BD63"/>
    <mergeCell ref="BF62:BF63"/>
    <mergeCell ref="D4:AA4"/>
    <mergeCell ref="T62:V63"/>
    <mergeCell ref="W62:W63"/>
    <mergeCell ref="AA62:AA63"/>
    <mergeCell ref="AB62:AB63"/>
    <mergeCell ref="AC62:AC63"/>
    <mergeCell ref="X63:Z63"/>
    <mergeCell ref="K62:K63"/>
    <mergeCell ref="M62:M63"/>
    <mergeCell ref="N62:N63"/>
    <mergeCell ref="P62:P63"/>
    <mergeCell ref="Q62:Q63"/>
    <mergeCell ref="S62:S63"/>
    <mergeCell ref="BS62:BU63"/>
    <mergeCell ref="CC62:CC63"/>
    <mergeCell ref="CS62:CU63"/>
    <mergeCell ref="CP63:CR63"/>
    <mergeCell ref="BM62:BM63"/>
    <mergeCell ref="BO62:BO63"/>
    <mergeCell ref="BP62:BP63"/>
    <mergeCell ref="J60:J61"/>
    <mergeCell ref="K60:K61"/>
  </mergeCells>
  <phoneticPr fontId="3" type="noConversion"/>
  <conditionalFormatting sqref="CA38:CA49 CA24:CA35 AB38:AB49 AB24:AB35 AB10:AB21 CA10:CA21 AB52:AB63 CA52:CA63">
    <cfRule type="colorScale" priority="5328">
      <colorScale>
        <cfvo type="num" val="2"/>
        <cfvo type="num" val="3"/>
        <color rgb="FFFF0000"/>
        <color rgb="FF0000FF"/>
      </colorScale>
    </cfRule>
  </conditionalFormatting>
  <conditionalFormatting sqref="BQ53 BQ55 BQ57 BT53 BT55 BT57 BT59 BT61 BQ59 BQ63 BN61 BN63 BK61 BK63 BH61 BE61 BH63 BE63 BT39 BT41 BT43 BT45 BT47 BQ49 BN49 BK49 BH49 BE49 BT25 BT27 BT29 BT31 BT33 BQ35 BN35 BK35 BH35 BE35 BT11 BT13 BT15 BT17 BT19 BQ21 BN21 BK21 BH21 BE21 R53 R55 R57 U53 U55 U57 U59 U61 R59 R63 O61 O63 L61 L63 I61 F61 I63 F63 U39 U41 U43 U45 U47 R49 O49 L49 I49 F49 U25 U27 U29 U31 U33 R35 O35 L35 I35 F35 L11 I11 U11 U13 U15 U17 U19 L13 I15 F13 R21 F15 O21 L21 I21 F21">
    <cfRule type="expression" dxfId="35" priority="4303" stopIfTrue="1">
      <formula>F11=0</formula>
    </cfRule>
    <cfRule type="expression" dxfId="34" priority="4304" stopIfTrue="1">
      <formula>F11=1</formula>
    </cfRule>
  </conditionalFormatting>
  <conditionalFormatting sqref="I17 F17">
    <cfRule type="expression" dxfId="33" priority="63" stopIfTrue="1">
      <formula>F17=0</formula>
    </cfRule>
    <cfRule type="expression" dxfId="32" priority="64" stopIfTrue="1">
      <formula>F17=1</formula>
    </cfRule>
  </conditionalFormatting>
  <conditionalFormatting sqref="L17">
    <cfRule type="expression" dxfId="31" priority="59" stopIfTrue="1">
      <formula>L17=0</formula>
    </cfRule>
    <cfRule type="expression" dxfId="30" priority="60" stopIfTrue="1">
      <formula>L17=1</formula>
    </cfRule>
  </conditionalFormatting>
  <conditionalFormatting sqref="O15">
    <cfRule type="expression" dxfId="29" priority="51" stopIfTrue="1">
      <formula>O15=0</formula>
    </cfRule>
    <cfRule type="expression" dxfId="28" priority="52" stopIfTrue="1">
      <formula>O15=1</formula>
    </cfRule>
  </conditionalFormatting>
  <conditionalFormatting sqref="O11">
    <cfRule type="expression" dxfId="27" priority="47" stopIfTrue="1">
      <formula>O11=0</formula>
    </cfRule>
    <cfRule type="expression" dxfId="26" priority="48" stopIfTrue="1">
      <formula>O11=1</formula>
    </cfRule>
  </conditionalFormatting>
  <conditionalFormatting sqref="O13">
    <cfRule type="expression" dxfId="25" priority="35" stopIfTrue="1">
      <formula>O13=0</formula>
    </cfRule>
    <cfRule type="expression" dxfId="24" priority="36" stopIfTrue="1">
      <formula>O13=1</formula>
    </cfRule>
  </conditionalFormatting>
  <conditionalFormatting sqref="BK11 BH11 BN11 BN13 BN15 BQ11 BQ13 BQ15 BQ17 BK13 BH15 BE13 BK17 BN19 BE15 BK19 BH17 BE17 BH19 BE19">
    <cfRule type="expression" dxfId="23" priority="33" stopIfTrue="1">
      <formula>BE11=0</formula>
    </cfRule>
    <cfRule type="expression" dxfId="22" priority="34" stopIfTrue="1">
      <formula>BE11=1</formula>
    </cfRule>
  </conditionalFormatting>
  <conditionalFormatting sqref="L25 I25 O25 O27 O29 R25 R27 R29 R31 L27 I29 F27 L31 O33 F29 L33 I31 F31 I33 F33">
    <cfRule type="expression" dxfId="21" priority="31" stopIfTrue="1">
      <formula>F25=0</formula>
    </cfRule>
    <cfRule type="expression" dxfId="20" priority="32" stopIfTrue="1">
      <formula>F25=1</formula>
    </cfRule>
  </conditionalFormatting>
  <conditionalFormatting sqref="BK25 BH25 BN25 BN27 BN29 BQ25 BQ27 BQ29 BQ31 BK27 BH29 BE27 BK31 BN33 BE29 BK33 BH31 BE31 BH33 BE33">
    <cfRule type="expression" dxfId="19" priority="29" stopIfTrue="1">
      <formula>BE25=0</formula>
    </cfRule>
    <cfRule type="expression" dxfId="18" priority="30" stopIfTrue="1">
      <formula>BE25=1</formula>
    </cfRule>
  </conditionalFormatting>
  <conditionalFormatting sqref="L39 I39 O39 O41 O43 R39 R41 R43 R45 L41 I43 F41 L45 O47 F43 L47 I45 F45 I47 F47">
    <cfRule type="expression" dxfId="17" priority="27" stopIfTrue="1">
      <formula>F39=0</formula>
    </cfRule>
    <cfRule type="expression" dxfId="16" priority="28" stopIfTrue="1">
      <formula>F39=1</formula>
    </cfRule>
  </conditionalFormatting>
  <conditionalFormatting sqref="BK39 BH39 BN39 BN41 BN43 BQ39 BQ41 BQ43 BQ45 BK41 BH43 BE41 BK45 BN47 BE43 BK47 BH45 BE45 BH47 BE47">
    <cfRule type="expression" dxfId="15" priority="25" stopIfTrue="1">
      <formula>BE39=0</formula>
    </cfRule>
    <cfRule type="expression" dxfId="14" priority="26" stopIfTrue="1">
      <formula>BE39=1</formula>
    </cfRule>
  </conditionalFormatting>
  <conditionalFormatting sqref="L53 I53 O53 O55 O57 L55 I57 F55 L59 F57 I59 F59">
    <cfRule type="expression" dxfId="13" priority="23" stopIfTrue="1">
      <formula>F53=0</formula>
    </cfRule>
    <cfRule type="expression" dxfId="12" priority="24" stopIfTrue="1">
      <formula>F53=1</formula>
    </cfRule>
  </conditionalFormatting>
  <conditionalFormatting sqref="BK53 BH53 BN53 BN55 BN57 BK55 BH57 BE55 BK59 BE57 BH59 BE59">
    <cfRule type="expression" dxfId="11" priority="21" stopIfTrue="1">
      <formula>BE53=0</formula>
    </cfRule>
    <cfRule type="expression" dxfId="10" priority="22" stopIfTrue="1">
      <formula>BE53=1</formula>
    </cfRule>
  </conditionalFormatting>
  <conditionalFormatting sqref="O19 L19 I19 F19">
    <cfRule type="expression" dxfId="9" priority="19" stopIfTrue="1">
      <formula>F19=0</formula>
    </cfRule>
    <cfRule type="expression" dxfId="8" priority="20" stopIfTrue="1">
      <formula>F19=1</formula>
    </cfRule>
  </conditionalFormatting>
  <conditionalFormatting sqref="R11">
    <cfRule type="expression" dxfId="7" priority="17" stopIfTrue="1">
      <formula>R11=0</formula>
    </cfRule>
    <cfRule type="expression" dxfId="6" priority="18" stopIfTrue="1">
      <formula>R11=1</formula>
    </cfRule>
  </conditionalFormatting>
  <conditionalFormatting sqref="R13">
    <cfRule type="expression" dxfId="5" priority="13" stopIfTrue="1">
      <formula>R13=0</formula>
    </cfRule>
    <cfRule type="expression" dxfId="4" priority="14" stopIfTrue="1">
      <formula>R13=1</formula>
    </cfRule>
  </conditionalFormatting>
  <conditionalFormatting sqref="R15">
    <cfRule type="expression" dxfId="3" priority="11" stopIfTrue="1">
      <formula>R15=0</formula>
    </cfRule>
    <cfRule type="expression" dxfId="2" priority="12" stopIfTrue="1">
      <formula>R15=1</formula>
    </cfRule>
  </conditionalFormatting>
  <conditionalFormatting sqref="R17">
    <cfRule type="expression" dxfId="1" priority="1" stopIfTrue="1">
      <formula>R17=0</formula>
    </cfRule>
    <cfRule type="expression" dxfId="0" priority="2" stopIfTrue="1">
      <formula>R17=1</formula>
    </cfRule>
  </conditionalFormatting>
  <printOptions horizontalCentered="1" verticalCentered="1"/>
  <pageMargins left="0.78740157480314965" right="0.78740157480314965" top="1.1811023622047245" bottom="1.1811023622047245" header="0.39370078740157483" footer="0.39370078740157483"/>
  <pageSetup paperSize="9" scale="65" fitToWidth="2" fitToHeight="2" orientation="landscape" r:id="rId1"/>
  <headerFooter>
    <oddHeader>&amp;C&amp;G</oddHeader>
  </headerFooter>
  <rowBreaks count="1" manualBreakCount="1">
    <brk id="35" max="16383" man="1"/>
  </rowBreaks>
  <colBreaks count="1" manualBreakCount="1">
    <brk id="5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heetViews>
  <sheetFormatPr defaultRowHeight="12.75" x14ac:dyDescent="0.2"/>
  <cols>
    <col min="3" max="5" width="11.7109375" customWidth="1"/>
    <col min="6" max="6" width="9.85546875" customWidth="1"/>
    <col min="7" max="7" width="15" customWidth="1"/>
    <col min="8" max="8" width="8.28515625" customWidth="1"/>
    <col min="9" max="9" width="11" customWidth="1"/>
    <col min="10" max="11" width="13.140625" customWidth="1"/>
    <col min="13" max="13" width="18.42578125" customWidth="1"/>
    <col min="19" max="19" width="18.7109375" customWidth="1"/>
    <col min="21" max="21" width="12" customWidth="1"/>
    <col min="22" max="22" width="10.85546875" customWidth="1"/>
    <col min="24" max="25" width="13.140625" customWidth="1"/>
    <col min="26" max="26" width="10.5703125" customWidth="1"/>
    <col min="27" max="29" width="12.7109375" customWidth="1"/>
  </cols>
  <sheetData>
    <row r="1" spans="1:40" ht="19.5"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0" ht="19.5"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ht="22.5" x14ac:dyDescent="0.45">
      <c r="A3" s="235"/>
      <c r="B3" s="235"/>
      <c r="C3" s="235"/>
      <c r="D3" s="26"/>
      <c r="E3" s="26"/>
      <c r="F3" s="26"/>
      <c r="G3" s="26"/>
      <c r="H3" s="26"/>
      <c r="I3" s="26"/>
      <c r="J3" s="26"/>
      <c r="K3" s="26"/>
      <c r="L3" s="26"/>
      <c r="M3" s="26"/>
      <c r="N3" s="26"/>
      <c r="O3" s="26"/>
      <c r="P3" s="26"/>
      <c r="Q3" s="26"/>
      <c r="R3" s="26"/>
      <c r="S3" s="26"/>
      <c r="T3" s="26"/>
      <c r="U3" s="26"/>
      <c r="V3" s="26"/>
      <c r="W3" s="26"/>
      <c r="X3" s="26"/>
      <c r="Y3" s="26"/>
      <c r="Z3" s="26"/>
      <c r="AA3" s="26"/>
      <c r="AB3" s="26"/>
      <c r="AC3" s="235"/>
      <c r="AD3" s="235"/>
      <c r="AE3" s="235"/>
      <c r="AF3" s="26"/>
      <c r="AG3" s="26"/>
      <c r="AH3" s="26"/>
      <c r="AI3" s="51"/>
      <c r="AJ3" s="39"/>
      <c r="AK3" s="39"/>
      <c r="AL3" s="39"/>
      <c r="AM3" s="39"/>
      <c r="AN3" s="39"/>
    </row>
    <row r="4" spans="1:40" ht="22.5" x14ac:dyDescent="0.45">
      <c r="A4" s="26"/>
      <c r="B4" s="26"/>
      <c r="C4" s="26"/>
      <c r="D4" s="26"/>
      <c r="E4" s="26"/>
      <c r="F4" s="26"/>
      <c r="G4" s="26"/>
      <c r="H4" s="68" t="s">
        <v>103</v>
      </c>
      <c r="I4" s="26"/>
      <c r="J4" s="26"/>
      <c r="K4" s="30"/>
      <c r="L4" s="30"/>
      <c r="M4" s="30"/>
      <c r="N4" s="30"/>
      <c r="O4" s="30"/>
      <c r="P4" s="30"/>
      <c r="Q4" s="30"/>
      <c r="R4" s="30"/>
      <c r="S4" s="30"/>
      <c r="T4" s="30"/>
      <c r="U4" s="30"/>
      <c r="V4" s="26"/>
      <c r="W4" s="26"/>
      <c r="X4" s="26"/>
      <c r="Y4" s="26"/>
      <c r="Z4" s="26"/>
      <c r="AA4" s="26"/>
      <c r="AB4" s="26"/>
      <c r="AC4" s="26"/>
      <c r="AD4" s="26"/>
      <c r="AE4" s="26"/>
      <c r="AF4" s="26"/>
      <c r="AG4" s="26"/>
      <c r="AH4" s="26"/>
      <c r="AI4" s="51"/>
      <c r="AJ4" s="39"/>
      <c r="AK4" s="39"/>
      <c r="AL4" s="39"/>
      <c r="AM4" s="39"/>
      <c r="AN4" s="39"/>
    </row>
    <row r="5" spans="1:40" ht="22.5" x14ac:dyDescent="0.45">
      <c r="A5" s="26"/>
      <c r="B5" s="26"/>
      <c r="C5" s="26"/>
      <c r="D5" s="235" t="s">
        <v>22</v>
      </c>
      <c r="E5" s="235"/>
      <c r="F5" s="235"/>
      <c r="G5" s="26"/>
      <c r="H5" s="26"/>
      <c r="I5" s="26"/>
      <c r="J5" s="26"/>
      <c r="K5" s="30"/>
      <c r="L5" s="30"/>
      <c r="M5" s="30"/>
      <c r="N5" s="30"/>
      <c r="O5" s="30"/>
      <c r="P5" s="30"/>
      <c r="Q5" s="30"/>
      <c r="R5" s="30"/>
      <c r="S5" s="30"/>
      <c r="T5" s="30"/>
      <c r="U5" s="30"/>
      <c r="V5" s="26"/>
      <c r="W5" s="26"/>
      <c r="X5" s="26"/>
      <c r="Y5" s="26"/>
      <c r="Z5" s="235" t="s">
        <v>22</v>
      </c>
      <c r="AA5" s="235"/>
      <c r="AB5" s="235"/>
      <c r="AC5" s="26"/>
      <c r="AD5" s="26"/>
      <c r="AE5" s="26"/>
      <c r="AF5" s="26"/>
      <c r="AG5" s="26"/>
      <c r="AH5" s="26"/>
      <c r="AI5" s="51"/>
      <c r="AJ5" s="39"/>
      <c r="AK5" s="39"/>
      <c r="AL5" s="39"/>
      <c r="AM5" s="39"/>
      <c r="AN5" s="39"/>
    </row>
    <row r="6" spans="1:40" ht="27" x14ac:dyDescent="0.4">
      <c r="A6" s="51"/>
      <c r="B6" s="51"/>
      <c r="C6" s="64"/>
      <c r="D6" s="66"/>
      <c r="E6" s="26"/>
      <c r="F6" s="26"/>
      <c r="G6" s="26"/>
      <c r="H6" s="26"/>
      <c r="I6" s="26"/>
      <c r="J6" s="26"/>
      <c r="K6" s="30"/>
      <c r="L6" s="30"/>
      <c r="M6" s="30"/>
      <c r="N6" s="30"/>
      <c r="O6" s="30"/>
      <c r="P6" s="30"/>
      <c r="Q6" s="30"/>
      <c r="R6" s="30"/>
      <c r="S6" s="30"/>
      <c r="T6" s="30"/>
      <c r="U6" s="30"/>
      <c r="V6" s="26"/>
      <c r="W6" s="26"/>
      <c r="X6" s="26"/>
      <c r="Y6" s="26"/>
      <c r="Z6" s="26"/>
      <c r="AA6" s="51"/>
      <c r="AB6" s="65"/>
      <c r="AC6" s="64"/>
      <c r="AD6" s="51"/>
      <c r="AE6" s="51"/>
      <c r="AF6" s="51"/>
      <c r="AG6" s="51"/>
      <c r="AH6" s="205"/>
      <c r="AI6" s="205"/>
      <c r="AJ6" s="39"/>
      <c r="AK6" s="39"/>
      <c r="AL6" s="39"/>
      <c r="AM6" s="39"/>
      <c r="AN6" s="39"/>
    </row>
    <row r="7" spans="1:40" ht="27" x14ac:dyDescent="0.4">
      <c r="A7" s="206"/>
      <c r="B7" s="206"/>
      <c r="C7" s="64"/>
      <c r="D7" s="66"/>
      <c r="E7" s="32"/>
      <c r="F7" s="26"/>
      <c r="G7" s="26"/>
      <c r="H7" s="26"/>
      <c r="I7" s="26"/>
      <c r="J7" s="26"/>
      <c r="K7" s="30"/>
      <c r="L7" s="30"/>
      <c r="M7" s="30"/>
      <c r="N7" s="30"/>
      <c r="O7" s="30"/>
      <c r="P7" s="30"/>
      <c r="Q7" s="30"/>
      <c r="R7" s="30"/>
      <c r="S7" s="30"/>
      <c r="T7" s="30"/>
      <c r="U7" s="30"/>
      <c r="V7" s="26"/>
      <c r="W7" s="26"/>
      <c r="X7" s="26"/>
      <c r="Y7" s="26"/>
      <c r="Z7" s="26"/>
      <c r="AA7" s="26"/>
      <c r="AB7" s="65"/>
      <c r="AC7" s="64"/>
      <c r="AD7" s="207"/>
      <c r="AE7" s="207"/>
      <c r="AF7" s="207"/>
      <c r="AG7" s="26"/>
      <c r="AH7" s="205"/>
      <c r="AI7" s="205"/>
      <c r="AJ7" s="39"/>
      <c r="AK7" s="39"/>
      <c r="AL7" s="39"/>
      <c r="AM7" s="39"/>
      <c r="AN7" s="39"/>
    </row>
    <row r="8" spans="1:40" ht="27.75" thickBot="1" x14ac:dyDescent="0.45">
      <c r="A8" s="67"/>
      <c r="B8" s="40" t="s">
        <v>23</v>
      </c>
      <c r="C8" s="210" t="s">
        <v>91</v>
      </c>
      <c r="D8" s="210"/>
      <c r="E8" s="226"/>
      <c r="F8" s="62">
        <v>3</v>
      </c>
      <c r="G8" s="60"/>
      <c r="H8" s="26"/>
      <c r="I8" s="26"/>
      <c r="J8" s="26"/>
      <c r="K8" s="30"/>
      <c r="L8" s="30"/>
      <c r="M8" s="30"/>
      <c r="N8" s="30"/>
      <c r="O8" s="30"/>
      <c r="P8" s="30"/>
      <c r="Q8" s="30"/>
      <c r="R8" s="30"/>
      <c r="S8" s="30"/>
      <c r="T8" s="30"/>
      <c r="U8" s="30"/>
      <c r="V8" s="26"/>
      <c r="W8" s="26"/>
      <c r="X8" s="26"/>
      <c r="Y8" s="61"/>
      <c r="Z8" s="62">
        <v>3</v>
      </c>
      <c r="AA8" s="227" t="s">
        <v>45</v>
      </c>
      <c r="AB8" s="213"/>
      <c r="AC8" s="213"/>
      <c r="AD8" s="40" t="s">
        <v>31</v>
      </c>
      <c r="AE8" s="221"/>
      <c r="AF8" s="216"/>
      <c r="AG8" s="26"/>
      <c r="AH8" s="26"/>
      <c r="AI8" s="39"/>
      <c r="AJ8" s="39"/>
      <c r="AK8" s="39"/>
      <c r="AL8" s="39"/>
      <c r="AM8" s="39"/>
      <c r="AN8" s="39"/>
    </row>
    <row r="9" spans="1:40" ht="27.75" thickTop="1" x14ac:dyDescent="0.5">
      <c r="A9" s="67"/>
      <c r="B9" s="40" t="s">
        <v>24</v>
      </c>
      <c r="C9" s="217" t="s">
        <v>46</v>
      </c>
      <c r="D9" s="217"/>
      <c r="E9" s="223"/>
      <c r="F9" s="42">
        <v>2</v>
      </c>
      <c r="G9" s="50"/>
      <c r="H9" s="33"/>
      <c r="I9" s="33"/>
      <c r="J9" s="236"/>
      <c r="K9" s="236"/>
      <c r="L9" s="236"/>
      <c r="M9" s="236"/>
      <c r="N9" s="236"/>
      <c r="O9" s="236"/>
      <c r="P9" s="236"/>
      <c r="Q9" s="236"/>
      <c r="R9" s="236"/>
      <c r="S9" s="236"/>
      <c r="T9" s="236"/>
      <c r="U9" s="236"/>
      <c r="V9" s="236"/>
      <c r="W9" s="26"/>
      <c r="X9" s="26"/>
      <c r="Y9" s="61"/>
      <c r="Z9" s="47">
        <v>2</v>
      </c>
      <c r="AA9" s="222" t="s">
        <v>64</v>
      </c>
      <c r="AB9" s="222"/>
      <c r="AC9" s="222"/>
      <c r="AD9" s="40" t="s">
        <v>32</v>
      </c>
      <c r="AE9" s="221"/>
      <c r="AF9" s="216"/>
      <c r="AG9" s="26"/>
      <c r="AH9" s="26"/>
      <c r="AI9" s="39"/>
      <c r="AJ9" s="39"/>
      <c r="AK9" s="39"/>
      <c r="AL9" s="39"/>
      <c r="AM9" s="39"/>
      <c r="AN9" s="39"/>
    </row>
    <row r="10" spans="1:40" ht="27" x14ac:dyDescent="0.45">
      <c r="A10" s="206"/>
      <c r="B10" s="206"/>
      <c r="C10" s="64"/>
      <c r="D10" s="66"/>
      <c r="E10" s="43"/>
      <c r="F10" s="26"/>
      <c r="G10" s="235" t="s">
        <v>19</v>
      </c>
      <c r="H10" s="235"/>
      <c r="I10" s="235"/>
      <c r="J10" s="26"/>
      <c r="K10" s="26"/>
      <c r="L10" s="26"/>
      <c r="M10" s="26"/>
      <c r="N10" s="26"/>
      <c r="O10" s="26"/>
      <c r="P10" s="26"/>
      <c r="Q10" s="26"/>
      <c r="R10" s="26"/>
      <c r="S10" s="26"/>
      <c r="T10" s="26"/>
      <c r="U10" s="26"/>
      <c r="V10" s="26"/>
      <c r="W10" s="235" t="s">
        <v>19</v>
      </c>
      <c r="X10" s="235"/>
      <c r="Y10" s="235"/>
      <c r="Z10" s="46"/>
      <c r="AA10" s="26"/>
      <c r="AB10" s="65"/>
      <c r="AC10" s="64"/>
      <c r="AD10" s="207"/>
      <c r="AE10" s="207"/>
      <c r="AF10" s="207"/>
      <c r="AG10" s="26"/>
      <c r="AH10" s="205"/>
      <c r="AI10" s="205"/>
      <c r="AJ10" s="39"/>
      <c r="AK10" s="39"/>
      <c r="AL10" s="39"/>
      <c r="AM10" s="39"/>
      <c r="AN10" s="39"/>
    </row>
    <row r="11" spans="1:40" ht="27" x14ac:dyDescent="0.4">
      <c r="A11" s="51"/>
      <c r="B11" s="51"/>
      <c r="C11" s="64"/>
      <c r="D11" s="66"/>
      <c r="E11" s="43"/>
      <c r="F11" s="26"/>
      <c r="G11" s="26"/>
      <c r="H11" s="26"/>
      <c r="I11" s="34"/>
      <c r="J11" s="26"/>
      <c r="K11" s="26"/>
      <c r="L11" s="26"/>
      <c r="M11" s="26"/>
      <c r="N11" s="26"/>
      <c r="O11" s="26"/>
      <c r="P11" s="26"/>
      <c r="Q11" s="26"/>
      <c r="R11" s="26"/>
      <c r="S11" s="26"/>
      <c r="T11" s="26"/>
      <c r="U11" s="26"/>
      <c r="V11" s="26"/>
      <c r="W11" s="26"/>
      <c r="X11" s="26"/>
      <c r="Y11" s="26"/>
      <c r="Z11" s="43"/>
      <c r="AA11" s="26"/>
      <c r="AB11" s="65"/>
      <c r="AC11" s="64"/>
      <c r="AD11" s="51"/>
      <c r="AE11" s="51"/>
      <c r="AF11" s="51"/>
      <c r="AG11" s="51"/>
      <c r="AH11" s="205"/>
      <c r="AI11" s="205"/>
      <c r="AJ11" s="39"/>
      <c r="AK11" s="39"/>
      <c r="AL11" s="39"/>
      <c r="AM11" s="39"/>
      <c r="AN11" s="39"/>
    </row>
    <row r="12" spans="1:40" ht="27.75" thickBot="1" x14ac:dyDescent="0.45">
      <c r="A12" s="26"/>
      <c r="B12" s="26"/>
      <c r="C12" s="26"/>
      <c r="D12" s="208"/>
      <c r="E12" s="209"/>
      <c r="F12" s="234" t="str">
        <f>IF(F8&gt;F9,C8,IF(F8=F9,"",C9))</f>
        <v>Сальников В.</v>
      </c>
      <c r="G12" s="210"/>
      <c r="H12" s="226"/>
      <c r="I12" s="62">
        <v>2</v>
      </c>
      <c r="J12" s="50"/>
      <c r="K12" s="33"/>
      <c r="L12" s="33"/>
      <c r="M12" s="33"/>
      <c r="N12" s="33"/>
      <c r="O12" s="33"/>
      <c r="P12" s="33"/>
      <c r="Q12" s="33"/>
      <c r="R12" s="33"/>
      <c r="S12" s="33"/>
      <c r="T12" s="33"/>
      <c r="U12" s="33"/>
      <c r="V12" s="61"/>
      <c r="W12" s="62">
        <v>2</v>
      </c>
      <c r="X12" s="227" t="str">
        <f>IF(Z8&gt;Z9,AA8,IF(Z8=Z9,"",AA9))</f>
        <v>Степанов А.</v>
      </c>
      <c r="Y12" s="213"/>
      <c r="Z12" s="214"/>
      <c r="AA12" s="215"/>
      <c r="AB12" s="216"/>
      <c r="AC12" s="26"/>
      <c r="AD12" s="26"/>
      <c r="AE12" s="26"/>
      <c r="AF12" s="26"/>
      <c r="AG12" s="26"/>
      <c r="AH12" s="26"/>
      <c r="AI12" s="51"/>
      <c r="AJ12" s="39"/>
      <c r="AK12" s="39"/>
      <c r="AL12" s="39"/>
      <c r="AM12" s="39"/>
      <c r="AN12" s="39"/>
    </row>
    <row r="13" spans="1:40" ht="27.75" thickTop="1" x14ac:dyDescent="0.4">
      <c r="A13" s="26"/>
      <c r="B13" s="26"/>
      <c r="C13" s="26"/>
      <c r="D13" s="208"/>
      <c r="E13" s="209"/>
      <c r="F13" s="217" t="str">
        <f>IF(F16&gt;F17,C16,IF(F16=F17,"",C17))</f>
        <v>Фадеев К.</v>
      </c>
      <c r="G13" s="217"/>
      <c r="H13" s="223"/>
      <c r="I13" s="42">
        <v>4</v>
      </c>
      <c r="J13" s="50"/>
      <c r="K13" s="33"/>
      <c r="L13" s="33"/>
      <c r="M13" s="33"/>
      <c r="N13" s="33"/>
      <c r="O13" s="33"/>
      <c r="P13" s="33"/>
      <c r="Q13" s="33"/>
      <c r="R13" s="33"/>
      <c r="S13" s="33"/>
      <c r="T13" s="33"/>
      <c r="U13" s="33"/>
      <c r="V13" s="61"/>
      <c r="W13" s="47">
        <v>4</v>
      </c>
      <c r="X13" s="222" t="str">
        <f>IF(Z16&gt;Z17,AA16,IF(Z16=Z17,"",AA17))</f>
        <v>Хохряков В.</v>
      </c>
      <c r="Y13" s="222"/>
      <c r="Z13" s="224"/>
      <c r="AA13" s="215"/>
      <c r="AB13" s="216"/>
      <c r="AC13" s="26"/>
      <c r="AD13" s="26"/>
      <c r="AE13" s="26"/>
      <c r="AF13" s="26"/>
      <c r="AG13" s="26"/>
      <c r="AH13" s="26"/>
      <c r="AI13" s="51"/>
      <c r="AJ13" s="39"/>
      <c r="AK13" s="39"/>
      <c r="AL13" s="39"/>
      <c r="AM13" s="39"/>
      <c r="AN13" s="39"/>
    </row>
    <row r="14" spans="1:40" ht="27" x14ac:dyDescent="0.4">
      <c r="A14" s="51"/>
      <c r="B14" s="51"/>
      <c r="C14" s="64"/>
      <c r="D14" s="66"/>
      <c r="E14" s="43"/>
      <c r="F14" s="26"/>
      <c r="G14" s="26"/>
      <c r="H14" s="43"/>
      <c r="I14" s="26"/>
      <c r="J14" s="31"/>
      <c r="K14" s="31"/>
      <c r="L14" s="31"/>
      <c r="M14" s="31"/>
      <c r="N14" s="31"/>
      <c r="O14" s="31"/>
      <c r="P14" s="31"/>
      <c r="Q14" s="31"/>
      <c r="R14" s="31"/>
      <c r="S14" s="31"/>
      <c r="T14" s="31"/>
      <c r="U14" s="31"/>
      <c r="V14" s="31"/>
      <c r="W14" s="48"/>
      <c r="X14" s="31"/>
      <c r="Y14" s="31"/>
      <c r="Z14" s="43"/>
      <c r="AA14" s="26"/>
      <c r="AB14" s="65"/>
      <c r="AC14" s="64"/>
      <c r="AD14" s="51"/>
      <c r="AE14" s="51"/>
      <c r="AF14" s="51"/>
      <c r="AG14" s="51"/>
      <c r="AH14" s="205"/>
      <c r="AI14" s="205"/>
      <c r="AJ14" s="39"/>
      <c r="AK14" s="39"/>
      <c r="AL14" s="39"/>
      <c r="AM14" s="39"/>
      <c r="AN14" s="39"/>
    </row>
    <row r="15" spans="1:40" ht="27" x14ac:dyDescent="0.4">
      <c r="A15" s="206"/>
      <c r="B15" s="206"/>
      <c r="C15" s="64"/>
      <c r="D15" s="66"/>
      <c r="E15" s="43"/>
      <c r="F15" s="26"/>
      <c r="G15" s="26"/>
      <c r="H15" s="43"/>
      <c r="I15" s="26"/>
      <c r="J15" s="31"/>
      <c r="K15" s="31"/>
      <c r="L15" s="31"/>
      <c r="M15" s="31"/>
      <c r="N15" s="31"/>
      <c r="O15" s="31"/>
      <c r="P15" s="31"/>
      <c r="Q15" s="31"/>
      <c r="R15" s="31"/>
      <c r="S15" s="31"/>
      <c r="T15" s="31"/>
      <c r="U15" s="31"/>
      <c r="V15" s="31"/>
      <c r="W15" s="48"/>
      <c r="X15" s="31"/>
      <c r="Y15" s="31"/>
      <c r="Z15" s="43"/>
      <c r="AA15" s="26"/>
      <c r="AB15" s="65"/>
      <c r="AC15" s="64"/>
      <c r="AD15" s="207"/>
      <c r="AE15" s="207"/>
      <c r="AF15" s="207"/>
      <c r="AG15" s="26"/>
      <c r="AH15" s="205"/>
      <c r="AI15" s="205"/>
      <c r="AJ15" s="39"/>
      <c r="AK15" s="39"/>
      <c r="AL15" s="39"/>
      <c r="AM15" s="39"/>
      <c r="AN15" s="39"/>
    </row>
    <row r="16" spans="1:40" ht="27.75" thickBot="1" x14ac:dyDescent="0.45">
      <c r="A16" s="67"/>
      <c r="B16" s="40" t="s">
        <v>25</v>
      </c>
      <c r="C16" s="219" t="s">
        <v>40</v>
      </c>
      <c r="D16" s="210"/>
      <c r="E16" s="211"/>
      <c r="F16" s="42">
        <v>0</v>
      </c>
      <c r="G16" s="60"/>
      <c r="H16" s="43"/>
      <c r="I16" s="26"/>
      <c r="J16" s="26"/>
      <c r="K16" s="26"/>
      <c r="L16" s="26"/>
      <c r="M16" s="26"/>
      <c r="N16" s="26"/>
      <c r="O16" s="26"/>
      <c r="P16" s="26"/>
      <c r="Q16" s="26"/>
      <c r="R16" s="26"/>
      <c r="S16" s="26"/>
      <c r="T16" s="26"/>
      <c r="U16" s="26"/>
      <c r="V16" s="26"/>
      <c r="W16" s="43"/>
      <c r="X16" s="26"/>
      <c r="Y16" s="61"/>
      <c r="Z16" s="47">
        <v>3</v>
      </c>
      <c r="AA16" s="227" t="s">
        <v>63</v>
      </c>
      <c r="AB16" s="213"/>
      <c r="AC16" s="213"/>
      <c r="AD16" s="40" t="s">
        <v>33</v>
      </c>
      <c r="AE16" s="221"/>
      <c r="AF16" s="216"/>
      <c r="AG16" s="26"/>
      <c r="AH16" s="26"/>
      <c r="AI16" s="39"/>
      <c r="AJ16" s="39"/>
      <c r="AK16" s="39"/>
      <c r="AL16" s="39"/>
      <c r="AM16" s="39"/>
      <c r="AN16" s="39"/>
    </row>
    <row r="17" spans="1:40" ht="27.75" thickTop="1" x14ac:dyDescent="0.45">
      <c r="A17" s="67"/>
      <c r="B17" s="40" t="s">
        <v>26</v>
      </c>
      <c r="C17" s="217" t="s">
        <v>56</v>
      </c>
      <c r="D17" s="217"/>
      <c r="E17" s="217"/>
      <c r="F17" s="62">
        <v>3</v>
      </c>
      <c r="G17" s="60"/>
      <c r="H17" s="43"/>
      <c r="I17" s="26"/>
      <c r="J17" s="230" t="s">
        <v>20</v>
      </c>
      <c r="K17" s="230"/>
      <c r="L17" s="230"/>
      <c r="M17" s="34"/>
      <c r="N17" s="26"/>
      <c r="O17" s="26"/>
      <c r="P17" s="26"/>
      <c r="Q17" s="26"/>
      <c r="R17" s="26"/>
      <c r="S17" s="34"/>
      <c r="T17" s="230" t="s">
        <v>20</v>
      </c>
      <c r="U17" s="230"/>
      <c r="V17" s="230"/>
      <c r="W17" s="43"/>
      <c r="X17" s="26"/>
      <c r="Y17" s="61"/>
      <c r="Z17" s="62">
        <v>1</v>
      </c>
      <c r="AA17" s="222" t="s">
        <v>52</v>
      </c>
      <c r="AB17" s="222"/>
      <c r="AC17" s="222"/>
      <c r="AD17" s="40" t="s">
        <v>34</v>
      </c>
      <c r="AE17" s="221"/>
      <c r="AF17" s="216"/>
      <c r="AG17" s="26"/>
      <c r="AH17" s="26"/>
      <c r="AI17" s="39"/>
      <c r="AJ17" s="39"/>
      <c r="AK17" s="39"/>
      <c r="AL17" s="39"/>
      <c r="AM17" s="39"/>
      <c r="AN17" s="39"/>
    </row>
    <row r="18" spans="1:40" ht="27" x14ac:dyDescent="0.45">
      <c r="A18" s="206"/>
      <c r="B18" s="206"/>
      <c r="C18" s="64"/>
      <c r="D18" s="66"/>
      <c r="E18" s="26"/>
      <c r="F18" s="26"/>
      <c r="G18" s="26"/>
      <c r="H18" s="43"/>
      <c r="I18" s="26"/>
      <c r="J18" s="26"/>
      <c r="K18" s="26"/>
      <c r="L18" s="26"/>
      <c r="M18" s="26"/>
      <c r="N18" s="230" t="s">
        <v>21</v>
      </c>
      <c r="O18" s="230"/>
      <c r="P18" s="230"/>
      <c r="Q18" s="230"/>
      <c r="R18" s="230"/>
      <c r="S18" s="26"/>
      <c r="T18" s="26"/>
      <c r="U18" s="26"/>
      <c r="V18" s="26"/>
      <c r="W18" s="43"/>
      <c r="X18" s="26"/>
      <c r="Y18" s="26"/>
      <c r="Z18" s="34"/>
      <c r="AA18" s="26"/>
      <c r="AB18" s="65"/>
      <c r="AC18" s="64"/>
      <c r="AD18" s="207"/>
      <c r="AE18" s="207"/>
      <c r="AF18" s="207"/>
      <c r="AG18" s="26"/>
      <c r="AH18" s="205"/>
      <c r="AI18" s="205"/>
      <c r="AJ18" s="39"/>
      <c r="AK18" s="39"/>
      <c r="AL18" s="39"/>
      <c r="AM18" s="39"/>
      <c r="AN18" s="39"/>
    </row>
    <row r="19" spans="1:40" ht="27" x14ac:dyDescent="0.4">
      <c r="A19" s="51"/>
      <c r="B19" s="51"/>
      <c r="C19" s="64"/>
      <c r="D19" s="66"/>
      <c r="E19" s="26"/>
      <c r="F19" s="26"/>
      <c r="G19" s="26"/>
      <c r="H19" s="43"/>
      <c r="I19" s="26"/>
      <c r="J19" s="49"/>
      <c r="K19" s="61"/>
      <c r="L19" s="26"/>
      <c r="M19" s="61"/>
      <c r="N19" s="26"/>
      <c r="O19" s="26"/>
      <c r="P19" s="26"/>
      <c r="Q19" s="26"/>
      <c r="R19" s="26"/>
      <c r="S19" s="60"/>
      <c r="T19" s="26"/>
      <c r="U19" s="60"/>
      <c r="V19" s="26"/>
      <c r="W19" s="43"/>
      <c r="X19" s="26"/>
      <c r="Y19" s="26"/>
      <c r="Z19" s="26"/>
      <c r="AA19" s="26"/>
      <c r="AB19" s="65"/>
      <c r="AC19" s="64"/>
      <c r="AD19" s="51"/>
      <c r="AE19" s="51"/>
      <c r="AF19" s="51"/>
      <c r="AG19" s="51"/>
      <c r="AH19" s="205"/>
      <c r="AI19" s="205"/>
      <c r="AJ19" s="39"/>
      <c r="AK19" s="39"/>
      <c r="AL19" s="39"/>
      <c r="AM19" s="39"/>
      <c r="AN19" s="39"/>
    </row>
    <row r="20" spans="1:40" ht="27.75" thickBot="1" x14ac:dyDescent="0.45">
      <c r="A20" s="26"/>
      <c r="B20" s="26"/>
      <c r="C20" s="26"/>
      <c r="D20" s="26"/>
      <c r="E20" s="26"/>
      <c r="F20" s="26"/>
      <c r="G20" s="232"/>
      <c r="H20" s="233"/>
      <c r="I20" s="212" t="str">
        <f>IF(I12&gt;I13,F12,IF(I12=I13,"",F13))</f>
        <v>Фадеев К.</v>
      </c>
      <c r="J20" s="213"/>
      <c r="K20" s="220"/>
      <c r="L20" s="62">
        <v>4</v>
      </c>
      <c r="M20" s="222" t="str">
        <f>IF(L20&gt;L21,I20,IF(L20=L21,"",I21))</f>
        <v>Фадеев К.</v>
      </c>
      <c r="N20" s="228">
        <v>1</v>
      </c>
      <c r="O20" s="26"/>
      <c r="P20" s="229" t="s">
        <v>0</v>
      </c>
      <c r="Q20" s="63"/>
      <c r="R20" s="228">
        <v>4</v>
      </c>
      <c r="S20" s="222" t="str">
        <f>IF(T20&gt;T21,U20,IF(T20=T21,"",U21))</f>
        <v>Хохряков В.</v>
      </c>
      <c r="T20" s="62">
        <v>4</v>
      </c>
      <c r="U20" s="227" t="str">
        <f>IF(W12&gt;W13,X12,IF(W12=W13,"",X13))</f>
        <v>Хохряков В.</v>
      </c>
      <c r="V20" s="213"/>
      <c r="W20" s="214"/>
      <c r="X20" s="231"/>
      <c r="Y20" s="205"/>
      <c r="Z20" s="27"/>
      <c r="AA20" s="26"/>
      <c r="AB20" s="26"/>
      <c r="AC20" s="26"/>
      <c r="AD20" s="26"/>
      <c r="AE20" s="26"/>
      <c r="AF20" s="26"/>
      <c r="AG20" s="26"/>
      <c r="AH20" s="26"/>
      <c r="AI20" s="51"/>
      <c r="AJ20" s="39"/>
      <c r="AK20" s="39"/>
      <c r="AL20" s="39"/>
      <c r="AM20" s="39"/>
      <c r="AN20" s="39"/>
    </row>
    <row r="21" spans="1:40" ht="27.75" thickTop="1" x14ac:dyDescent="0.4">
      <c r="A21" s="26"/>
      <c r="B21" s="26"/>
      <c r="C21" s="26"/>
      <c r="D21" s="26"/>
      <c r="E21" s="26"/>
      <c r="F21" s="26"/>
      <c r="G21" s="208"/>
      <c r="H21" s="209"/>
      <c r="I21" s="222" t="str">
        <f>IF(I28&gt;I29,F28,IF(I28=I29,"",F29))</f>
        <v>Кутявин И.</v>
      </c>
      <c r="J21" s="222"/>
      <c r="K21" s="222"/>
      <c r="L21" s="62">
        <v>0</v>
      </c>
      <c r="M21" s="222"/>
      <c r="N21" s="228"/>
      <c r="O21" s="26"/>
      <c r="P21" s="229"/>
      <c r="Q21" s="63"/>
      <c r="R21" s="228"/>
      <c r="S21" s="222"/>
      <c r="T21" s="62">
        <v>2</v>
      </c>
      <c r="U21" s="222" t="str">
        <f>IF(W28&gt;W29,X28,IF(W28=W29,"",X29))</f>
        <v>Наговицын А.</v>
      </c>
      <c r="V21" s="222"/>
      <c r="W21" s="224"/>
      <c r="X21" s="231"/>
      <c r="Y21" s="205"/>
      <c r="Z21" s="27"/>
      <c r="AA21" s="26"/>
      <c r="AB21" s="26"/>
      <c r="AC21" s="26"/>
      <c r="AD21" s="26"/>
      <c r="AE21" s="26"/>
      <c r="AF21" s="26"/>
      <c r="AG21" s="26"/>
      <c r="AH21" s="26"/>
      <c r="AI21" s="51"/>
      <c r="AJ21" s="39"/>
      <c r="AK21" s="39"/>
      <c r="AL21" s="39"/>
      <c r="AM21" s="39"/>
      <c r="AN21" s="39"/>
    </row>
    <row r="22" spans="1:40" ht="27" x14ac:dyDescent="0.4">
      <c r="A22" s="51"/>
      <c r="B22" s="51"/>
      <c r="C22" s="64"/>
      <c r="D22" s="66"/>
      <c r="E22" s="26"/>
      <c r="F22" s="26"/>
      <c r="G22" s="26"/>
      <c r="H22" s="52"/>
      <c r="I22" s="26"/>
      <c r="J22" s="26"/>
      <c r="K22" s="61"/>
      <c r="L22" s="26"/>
      <c r="M22" s="61"/>
      <c r="N22" s="53"/>
      <c r="O22" s="26"/>
      <c r="P22" s="26"/>
      <c r="Q22" s="26"/>
      <c r="R22" s="26"/>
      <c r="S22" s="216"/>
      <c r="T22" s="216"/>
      <c r="U22" s="60"/>
      <c r="V22" s="26"/>
      <c r="W22" s="43"/>
      <c r="X22" s="26"/>
      <c r="Y22" s="26"/>
      <c r="Z22" s="26"/>
      <c r="AA22" s="26"/>
      <c r="AB22" s="65"/>
      <c r="AC22" s="64"/>
      <c r="AD22" s="51"/>
      <c r="AE22" s="51"/>
      <c r="AF22" s="51"/>
      <c r="AG22" s="51"/>
      <c r="AH22" s="205"/>
      <c r="AI22" s="205"/>
      <c r="AJ22" s="39"/>
      <c r="AK22" s="39"/>
      <c r="AL22" s="39"/>
      <c r="AM22" s="39"/>
      <c r="AN22" s="39"/>
    </row>
    <row r="23" spans="1:40" ht="27" x14ac:dyDescent="0.4">
      <c r="A23" s="206"/>
      <c r="B23" s="206"/>
      <c r="C23" s="64"/>
      <c r="D23" s="66"/>
      <c r="E23" s="32"/>
      <c r="F23" s="26"/>
      <c r="G23" s="26"/>
      <c r="H23" s="43"/>
      <c r="I23" s="26"/>
      <c r="J23" s="26"/>
      <c r="K23" s="26"/>
      <c r="L23" s="26"/>
      <c r="M23" s="225"/>
      <c r="N23" s="225"/>
      <c r="O23" s="225"/>
      <c r="P23" s="225"/>
      <c r="Q23" s="225"/>
      <c r="R23" s="225"/>
      <c r="S23" s="225"/>
      <c r="T23" s="26"/>
      <c r="U23" s="26"/>
      <c r="V23" s="26"/>
      <c r="W23" s="43"/>
      <c r="X23" s="26"/>
      <c r="Y23" s="26"/>
      <c r="Z23" s="26"/>
      <c r="AA23" s="26"/>
      <c r="AB23" s="65"/>
      <c r="AC23" s="64"/>
      <c r="AD23" s="207"/>
      <c r="AE23" s="207"/>
      <c r="AF23" s="207"/>
      <c r="AG23" s="26"/>
      <c r="AH23" s="205"/>
      <c r="AI23" s="205"/>
      <c r="AJ23" s="39"/>
      <c r="AK23" s="39"/>
      <c r="AL23" s="39"/>
      <c r="AM23" s="39"/>
      <c r="AN23" s="39"/>
    </row>
    <row r="24" spans="1:40" ht="27.75" thickBot="1" x14ac:dyDescent="0.45">
      <c r="A24" s="67"/>
      <c r="B24" s="40" t="s">
        <v>27</v>
      </c>
      <c r="C24" s="219" t="s">
        <v>44</v>
      </c>
      <c r="D24" s="210"/>
      <c r="E24" s="226"/>
      <c r="F24" s="62">
        <v>0</v>
      </c>
      <c r="G24" s="60"/>
      <c r="H24" s="43"/>
      <c r="I24" s="26"/>
      <c r="J24" s="26"/>
      <c r="K24" s="26"/>
      <c r="L24" s="35"/>
      <c r="M24" s="58"/>
      <c r="N24" s="28"/>
      <c r="O24" s="26"/>
      <c r="P24" s="63"/>
      <c r="Q24" s="63"/>
      <c r="R24" s="29"/>
      <c r="S24" s="58"/>
      <c r="T24" s="35"/>
      <c r="U24" s="26"/>
      <c r="V24" s="26"/>
      <c r="W24" s="43"/>
      <c r="X24" s="26"/>
      <c r="Y24" s="61"/>
      <c r="Z24" s="62">
        <v>3</v>
      </c>
      <c r="AA24" s="227" t="s">
        <v>62</v>
      </c>
      <c r="AB24" s="213"/>
      <c r="AC24" s="213"/>
      <c r="AD24" s="40" t="s">
        <v>35</v>
      </c>
      <c r="AE24" s="221"/>
      <c r="AF24" s="216"/>
      <c r="AG24" s="26"/>
      <c r="AH24" s="26"/>
      <c r="AI24" s="39"/>
      <c r="AJ24" s="39"/>
      <c r="AK24" s="39"/>
      <c r="AL24" s="39"/>
      <c r="AM24" s="39"/>
      <c r="AN24" s="39"/>
    </row>
    <row r="25" spans="1:40" ht="27.75" thickTop="1" x14ac:dyDescent="0.4">
      <c r="A25" s="67"/>
      <c r="B25" s="40" t="s">
        <v>28</v>
      </c>
      <c r="C25" s="217" t="s">
        <v>104</v>
      </c>
      <c r="D25" s="217"/>
      <c r="E25" s="223"/>
      <c r="F25" s="42">
        <v>3</v>
      </c>
      <c r="G25" s="50"/>
      <c r="H25" s="44"/>
      <c r="I25" s="33"/>
      <c r="J25" s="26"/>
      <c r="K25" s="26"/>
      <c r="L25" s="26"/>
      <c r="M25" s="26"/>
      <c r="N25" s="26"/>
      <c r="O25" s="26"/>
      <c r="P25" s="26"/>
      <c r="Q25" s="26"/>
      <c r="R25" s="26"/>
      <c r="S25" s="26"/>
      <c r="T25" s="26"/>
      <c r="U25" s="26"/>
      <c r="V25" s="26"/>
      <c r="W25" s="43"/>
      <c r="X25" s="26"/>
      <c r="Y25" s="61"/>
      <c r="Z25" s="47">
        <v>0</v>
      </c>
      <c r="AA25" s="222" t="s">
        <v>65</v>
      </c>
      <c r="AB25" s="222"/>
      <c r="AC25" s="222"/>
      <c r="AD25" s="40" t="s">
        <v>36</v>
      </c>
      <c r="AE25" s="221"/>
      <c r="AF25" s="216"/>
      <c r="AG25" s="26"/>
      <c r="AH25" s="26"/>
      <c r="AI25" s="39"/>
      <c r="AJ25" s="39"/>
      <c r="AK25" s="39"/>
      <c r="AL25" s="39"/>
      <c r="AM25" s="39"/>
      <c r="AN25" s="39"/>
    </row>
    <row r="26" spans="1:40" ht="27" x14ac:dyDescent="0.4">
      <c r="A26" s="206"/>
      <c r="B26" s="206"/>
      <c r="C26" s="64"/>
      <c r="D26" s="66"/>
      <c r="E26" s="43"/>
      <c r="F26" s="26"/>
      <c r="G26" s="36"/>
      <c r="H26" s="45"/>
      <c r="I26" s="36"/>
      <c r="J26" s="37"/>
      <c r="K26" s="37"/>
      <c r="L26" s="37"/>
      <c r="M26" s="37"/>
      <c r="N26" s="27"/>
      <c r="O26" s="55"/>
      <c r="P26" s="55"/>
      <c r="Q26" s="55"/>
      <c r="R26" s="38"/>
      <c r="S26" s="27"/>
      <c r="T26" s="55"/>
      <c r="U26" s="27"/>
      <c r="V26" s="30"/>
      <c r="W26" s="46"/>
      <c r="X26" s="36"/>
      <c r="Y26" s="36"/>
      <c r="Z26" s="46"/>
      <c r="AA26" s="26"/>
      <c r="AB26" s="65"/>
      <c r="AC26" s="64"/>
      <c r="AD26" s="207"/>
      <c r="AE26" s="207"/>
      <c r="AF26" s="207"/>
      <c r="AG26" s="26"/>
      <c r="AH26" s="205"/>
      <c r="AI26" s="205"/>
      <c r="AJ26" s="39"/>
      <c r="AK26" s="39"/>
      <c r="AL26" s="39"/>
      <c r="AM26" s="39"/>
      <c r="AN26" s="39"/>
    </row>
    <row r="27" spans="1:40" ht="27" x14ac:dyDescent="0.4">
      <c r="A27" s="51"/>
      <c r="B27" s="51"/>
      <c r="C27" s="64"/>
      <c r="D27" s="66"/>
      <c r="E27" s="43"/>
      <c r="F27" s="26"/>
      <c r="G27" s="26"/>
      <c r="H27" s="43"/>
      <c r="I27" s="34"/>
      <c r="J27" s="26"/>
      <c r="K27" s="26"/>
      <c r="L27" s="59"/>
      <c r="M27" s="59"/>
      <c r="N27" s="26"/>
      <c r="O27" s="26"/>
      <c r="P27" s="26"/>
      <c r="Q27" s="26"/>
      <c r="R27" s="26"/>
      <c r="S27" s="26"/>
      <c r="T27" s="26"/>
      <c r="U27" s="26"/>
      <c r="V27" s="26"/>
      <c r="W27" s="43"/>
      <c r="X27" s="26"/>
      <c r="Y27" s="26"/>
      <c r="Z27" s="43"/>
      <c r="AA27" s="26"/>
      <c r="AB27" s="65"/>
      <c r="AC27" s="64"/>
      <c r="AD27" s="51"/>
      <c r="AE27" s="51"/>
      <c r="AF27" s="51"/>
      <c r="AG27" s="51"/>
      <c r="AH27" s="205"/>
      <c r="AI27" s="205"/>
      <c r="AJ27" s="39"/>
      <c r="AK27" s="39"/>
      <c r="AL27" s="39"/>
      <c r="AM27" s="39"/>
      <c r="AN27" s="39"/>
    </row>
    <row r="28" spans="1:40" ht="27.75" thickBot="1" x14ac:dyDescent="0.45">
      <c r="A28" s="26"/>
      <c r="B28" s="26"/>
      <c r="C28" s="26"/>
      <c r="D28" s="208"/>
      <c r="E28" s="209"/>
      <c r="F28" s="210" t="str">
        <f>IF(F24&gt;F25,C24,IF(F24=F25,"",C25))</f>
        <v>Кутявин И.</v>
      </c>
      <c r="G28" s="210"/>
      <c r="H28" s="211"/>
      <c r="I28" s="42">
        <v>4</v>
      </c>
      <c r="J28" s="60"/>
      <c r="K28" s="26"/>
      <c r="L28" s="59"/>
      <c r="M28" s="59"/>
      <c r="N28" s="26"/>
      <c r="O28" s="26"/>
      <c r="P28" s="26"/>
      <c r="Q28" s="26"/>
      <c r="R28" s="26"/>
      <c r="S28" s="26"/>
      <c r="T28" s="26"/>
      <c r="U28" s="26"/>
      <c r="V28" s="61"/>
      <c r="W28" s="47">
        <v>4</v>
      </c>
      <c r="X28" s="212" t="str">
        <f>IF(Z24&gt;Z25,AA24,IF(Z24=Z25,"",AA25))</f>
        <v>Наговицын А.</v>
      </c>
      <c r="Y28" s="213"/>
      <c r="Z28" s="214"/>
      <c r="AA28" s="215"/>
      <c r="AB28" s="216"/>
      <c r="AC28" s="26"/>
      <c r="AD28" s="26"/>
      <c r="AE28" s="26"/>
      <c r="AF28" s="26"/>
      <c r="AG28" s="26"/>
      <c r="AH28" s="26"/>
      <c r="AI28" s="51"/>
      <c r="AJ28" s="39"/>
      <c r="AK28" s="39"/>
      <c r="AL28" s="39"/>
      <c r="AM28" s="39"/>
      <c r="AN28" s="39"/>
    </row>
    <row r="29" spans="1:40" ht="27.75" thickTop="1" x14ac:dyDescent="0.4">
      <c r="A29" s="26"/>
      <c r="B29" s="26"/>
      <c r="C29" s="26"/>
      <c r="D29" s="208"/>
      <c r="E29" s="209"/>
      <c r="F29" s="217" t="str">
        <f>IF(F32&gt;F33,C32,IF(F32=F33,"",C33))</f>
        <v>Васильев О.</v>
      </c>
      <c r="G29" s="217"/>
      <c r="H29" s="217"/>
      <c r="I29" s="62">
        <v>2</v>
      </c>
      <c r="J29" s="60"/>
      <c r="K29" s="26"/>
      <c r="L29" s="59"/>
      <c r="M29" s="59"/>
      <c r="N29" s="26"/>
      <c r="O29" s="26"/>
      <c r="P29" s="26"/>
      <c r="Q29" s="26"/>
      <c r="R29" s="26"/>
      <c r="S29" s="26"/>
      <c r="T29" s="26"/>
      <c r="U29" s="26"/>
      <c r="V29" s="61"/>
      <c r="W29" s="62">
        <v>3</v>
      </c>
      <c r="X29" s="222" t="str">
        <f>IF(Z32&gt;Z33,AA32,IF(Z32=Z33,"",AA33))</f>
        <v>Кононова М.</v>
      </c>
      <c r="Y29" s="222"/>
      <c r="Z29" s="224"/>
      <c r="AA29" s="215"/>
      <c r="AB29" s="216"/>
      <c r="AC29" s="26"/>
      <c r="AD29" s="26"/>
      <c r="AE29" s="26"/>
      <c r="AF29" s="26"/>
      <c r="AG29" s="26"/>
      <c r="AH29" s="26"/>
      <c r="AI29" s="51"/>
      <c r="AJ29" s="39"/>
      <c r="AK29" s="39"/>
      <c r="AL29" s="39"/>
      <c r="AM29" s="39"/>
      <c r="AN29" s="39"/>
    </row>
    <row r="30" spans="1:40" ht="27" x14ac:dyDescent="0.4">
      <c r="A30" s="51"/>
      <c r="B30" s="51"/>
      <c r="C30" s="64"/>
      <c r="D30" s="66"/>
      <c r="E30" s="43"/>
      <c r="F30" s="26"/>
      <c r="G30" s="26"/>
      <c r="H30" s="26"/>
      <c r="I30" s="26"/>
      <c r="J30" s="26"/>
      <c r="K30" s="26"/>
      <c r="L30" s="59"/>
      <c r="M30" s="59"/>
      <c r="N30" s="26"/>
      <c r="O30" s="26"/>
      <c r="P30" s="26"/>
      <c r="Q30" s="26"/>
      <c r="R30" s="26"/>
      <c r="S30" s="26"/>
      <c r="T30" s="26"/>
      <c r="U30" s="26"/>
      <c r="V30" s="26"/>
      <c r="W30" s="31"/>
      <c r="X30" s="31"/>
      <c r="Y30" s="31"/>
      <c r="Z30" s="43"/>
      <c r="AA30" s="26"/>
      <c r="AB30" s="65"/>
      <c r="AC30" s="64"/>
      <c r="AD30" s="51"/>
      <c r="AE30" s="51"/>
      <c r="AF30" s="51"/>
      <c r="AG30" s="51"/>
      <c r="AH30" s="205"/>
      <c r="AI30" s="205"/>
      <c r="AJ30" s="39"/>
      <c r="AK30" s="39"/>
      <c r="AL30" s="39"/>
      <c r="AM30" s="39"/>
      <c r="AN30" s="39"/>
    </row>
    <row r="31" spans="1:40" ht="27" x14ac:dyDescent="0.4">
      <c r="A31" s="206"/>
      <c r="B31" s="206"/>
      <c r="C31" s="64"/>
      <c r="D31" s="66"/>
      <c r="E31" s="43"/>
      <c r="F31" s="26"/>
      <c r="G31" s="26"/>
      <c r="H31" s="26"/>
      <c r="I31" s="26"/>
      <c r="J31" s="26"/>
      <c r="K31" s="26"/>
      <c r="L31" s="59"/>
      <c r="M31" s="59"/>
      <c r="N31" s="26"/>
      <c r="O31" s="26"/>
      <c r="P31" s="26"/>
      <c r="Q31" s="26"/>
      <c r="R31" s="26"/>
      <c r="S31" s="26"/>
      <c r="T31" s="26"/>
      <c r="U31" s="26"/>
      <c r="V31" s="26"/>
      <c r="W31" s="31"/>
      <c r="X31" s="31"/>
      <c r="Y31" s="31"/>
      <c r="Z31" s="43"/>
      <c r="AA31" s="26"/>
      <c r="AB31" s="65"/>
      <c r="AC31" s="64"/>
      <c r="AD31" s="207"/>
      <c r="AE31" s="207"/>
      <c r="AF31" s="207"/>
      <c r="AG31" s="26"/>
      <c r="AH31" s="205"/>
      <c r="AI31" s="205"/>
      <c r="AJ31" s="39"/>
      <c r="AK31" s="39"/>
      <c r="AL31" s="39"/>
      <c r="AM31" s="39"/>
      <c r="AN31" s="39"/>
    </row>
    <row r="32" spans="1:40" ht="27.75" thickBot="1" x14ac:dyDescent="0.45">
      <c r="A32" s="67"/>
      <c r="B32" s="40" t="s">
        <v>29</v>
      </c>
      <c r="C32" s="219" t="s">
        <v>53</v>
      </c>
      <c r="D32" s="210"/>
      <c r="E32" s="211"/>
      <c r="F32" s="42">
        <v>3</v>
      </c>
      <c r="G32" s="60"/>
      <c r="H32" s="26"/>
      <c r="I32" s="26"/>
      <c r="J32" s="26"/>
      <c r="K32" s="26"/>
      <c r="L32" s="59"/>
      <c r="M32" s="59"/>
      <c r="N32" s="26"/>
      <c r="O32" s="26"/>
      <c r="P32" s="26"/>
      <c r="Q32" s="26"/>
      <c r="R32" s="26"/>
      <c r="S32" s="26"/>
      <c r="T32" s="26"/>
      <c r="U32" s="26"/>
      <c r="V32" s="26"/>
      <c r="W32" s="26"/>
      <c r="X32" s="26"/>
      <c r="Y32" s="61"/>
      <c r="Z32" s="47">
        <v>3</v>
      </c>
      <c r="AA32" s="212" t="s">
        <v>39</v>
      </c>
      <c r="AB32" s="213"/>
      <c r="AC32" s="220"/>
      <c r="AD32" s="40" t="s">
        <v>37</v>
      </c>
      <c r="AE32" s="221"/>
      <c r="AF32" s="216"/>
      <c r="AG32" s="26"/>
      <c r="AH32" s="26"/>
      <c r="AI32" s="39"/>
      <c r="AJ32" s="39"/>
      <c r="AK32" s="39"/>
      <c r="AL32" s="39"/>
      <c r="AM32" s="39"/>
      <c r="AN32" s="39"/>
    </row>
    <row r="33" spans="1:40" ht="27.75" thickTop="1" x14ac:dyDescent="0.4">
      <c r="A33" s="67"/>
      <c r="B33" s="40" t="s">
        <v>30</v>
      </c>
      <c r="C33" s="217" t="s">
        <v>47</v>
      </c>
      <c r="D33" s="217"/>
      <c r="E33" s="217"/>
      <c r="F33" s="62">
        <v>2</v>
      </c>
      <c r="G33" s="60"/>
      <c r="H33" s="59"/>
      <c r="I33" s="59"/>
      <c r="J33" s="204"/>
      <c r="K33" s="204"/>
      <c r="L33" s="26"/>
      <c r="M33" s="39"/>
      <c r="N33" s="39"/>
      <c r="O33" s="39"/>
      <c r="P33" s="39"/>
      <c r="Q33" s="39"/>
      <c r="R33" s="55"/>
      <c r="S33" s="55"/>
      <c r="T33" s="26"/>
      <c r="U33" s="26"/>
      <c r="V33" s="26"/>
      <c r="W33" s="26"/>
      <c r="X33" s="26"/>
      <c r="Y33" s="61"/>
      <c r="Z33" s="62">
        <v>2</v>
      </c>
      <c r="AA33" s="222" t="s">
        <v>50</v>
      </c>
      <c r="AB33" s="222"/>
      <c r="AC33" s="222"/>
      <c r="AD33" s="40" t="s">
        <v>38</v>
      </c>
      <c r="AE33" s="221"/>
      <c r="AF33" s="216"/>
      <c r="AG33" s="26"/>
      <c r="AH33" s="26"/>
      <c r="AI33" s="39"/>
      <c r="AJ33" s="39"/>
      <c r="AK33" s="39"/>
      <c r="AL33" s="39"/>
      <c r="AM33" s="39"/>
      <c r="AN33" s="39"/>
    </row>
    <row r="34" spans="1:40" ht="27" x14ac:dyDescent="0.4">
      <c r="A34" s="206"/>
      <c r="B34" s="206"/>
      <c r="C34" s="64"/>
      <c r="D34" s="66"/>
      <c r="E34" s="26"/>
      <c r="F34" s="26"/>
      <c r="G34" s="26"/>
      <c r="H34" s="59"/>
      <c r="I34" s="59"/>
      <c r="J34" s="59"/>
      <c r="K34" s="59"/>
      <c r="L34" s="26"/>
      <c r="M34" s="26"/>
      <c r="N34" s="26"/>
      <c r="O34" s="26"/>
      <c r="P34" s="26"/>
      <c r="Q34" s="26"/>
      <c r="R34" s="26"/>
      <c r="S34" s="26"/>
      <c r="T34" s="26"/>
      <c r="U34" s="26"/>
      <c r="V34" s="26"/>
      <c r="W34" s="26"/>
      <c r="X34" s="26"/>
      <c r="Y34" s="26"/>
      <c r="Z34" s="34"/>
      <c r="AA34" s="26"/>
      <c r="AB34" s="65"/>
      <c r="AC34" s="64"/>
      <c r="AD34" s="207"/>
      <c r="AE34" s="207"/>
      <c r="AF34" s="207"/>
      <c r="AG34" s="26"/>
      <c r="AH34" s="205"/>
      <c r="AI34" s="205"/>
      <c r="AJ34" s="51"/>
      <c r="AK34" s="39"/>
      <c r="AL34" s="39"/>
      <c r="AM34" s="39"/>
      <c r="AN34" s="39"/>
    </row>
    <row r="35" spans="1:40" ht="27" x14ac:dyDescent="0.4">
      <c r="A35" s="51"/>
      <c r="B35" s="51"/>
      <c r="C35" s="64"/>
      <c r="D35" s="66"/>
      <c r="E35" s="26"/>
      <c r="F35" s="26"/>
      <c r="G35" s="26"/>
      <c r="H35" s="59"/>
      <c r="I35" s="59"/>
      <c r="J35" s="218"/>
      <c r="K35" s="218"/>
      <c r="L35" s="218"/>
      <c r="M35" s="218"/>
      <c r="N35" s="218"/>
      <c r="O35" s="41"/>
      <c r="P35" s="26"/>
      <c r="Q35" s="26"/>
      <c r="R35" s="26"/>
      <c r="S35" s="26"/>
      <c r="T35" s="26"/>
      <c r="U35" s="26"/>
      <c r="V35" s="26"/>
      <c r="W35" s="26"/>
      <c r="X35" s="26"/>
      <c r="Y35" s="26"/>
      <c r="Z35" s="26"/>
      <c r="AA35" s="26"/>
      <c r="AB35" s="65"/>
      <c r="AC35" s="64"/>
      <c r="AD35" s="51"/>
      <c r="AE35" s="51"/>
      <c r="AF35" s="51"/>
      <c r="AG35" s="51"/>
      <c r="AH35" s="205"/>
      <c r="AI35" s="205"/>
      <c r="AJ35" s="51"/>
      <c r="AK35" s="39"/>
      <c r="AL35" s="39"/>
      <c r="AM35" s="39"/>
      <c r="AN35" s="39"/>
    </row>
    <row r="36" spans="1:40" ht="19.5" x14ac:dyDescent="0.4">
      <c r="A36" s="26"/>
      <c r="B36" s="26"/>
      <c r="C36" s="26"/>
      <c r="D36" s="26"/>
      <c r="E36" s="26"/>
      <c r="F36" s="26"/>
      <c r="G36" s="26"/>
      <c r="H36" s="59"/>
      <c r="I36" s="59"/>
      <c r="J36" s="59"/>
      <c r="K36" s="59"/>
      <c r="L36" s="26"/>
      <c r="M36" s="26"/>
      <c r="N36" s="26"/>
      <c r="O36" s="26"/>
      <c r="P36" s="26"/>
      <c r="Q36" s="26"/>
      <c r="R36" s="26"/>
      <c r="S36" s="26"/>
      <c r="T36" s="26"/>
      <c r="U36" s="26"/>
      <c r="V36" s="26"/>
      <c r="W36" s="26"/>
      <c r="X36" s="26"/>
      <c r="Y36" s="26"/>
      <c r="Z36" s="26"/>
      <c r="AA36" s="26"/>
      <c r="AB36" s="26"/>
      <c r="AC36" s="26"/>
      <c r="AD36" s="26"/>
      <c r="AE36" s="26"/>
      <c r="AF36" s="26"/>
      <c r="AG36" s="26"/>
      <c r="AH36" s="26"/>
      <c r="AI36" s="51"/>
      <c r="AJ36" s="51"/>
      <c r="AK36" s="39"/>
      <c r="AL36" s="39"/>
      <c r="AM36" s="39"/>
      <c r="AN36" s="39"/>
    </row>
    <row r="37" spans="1:40" ht="19.5" x14ac:dyDescent="0.4">
      <c r="A37" s="26"/>
      <c r="B37" s="26"/>
      <c r="C37" s="26"/>
      <c r="D37" s="26"/>
      <c r="E37" s="26"/>
      <c r="F37" s="26"/>
      <c r="G37" s="26"/>
      <c r="H37" s="59"/>
      <c r="I37" s="59"/>
      <c r="J37" s="204"/>
      <c r="K37" s="204"/>
      <c r="L37" s="26"/>
      <c r="M37" s="26"/>
      <c r="N37" s="26"/>
      <c r="O37" s="26"/>
      <c r="P37" s="26"/>
      <c r="Q37" s="26"/>
      <c r="R37" s="26"/>
      <c r="S37" s="26"/>
      <c r="T37" s="26"/>
      <c r="U37" s="26"/>
      <c r="V37" s="26"/>
      <c r="W37" s="26"/>
      <c r="X37" s="26"/>
      <c r="Y37" s="26"/>
      <c r="Z37" s="26"/>
      <c r="AA37" s="26"/>
      <c r="AB37" s="26"/>
      <c r="AC37" s="26"/>
      <c r="AD37" s="26"/>
      <c r="AE37" s="26"/>
      <c r="AF37" s="26"/>
      <c r="AG37" s="26"/>
      <c r="AH37" s="26"/>
      <c r="AI37" s="51"/>
      <c r="AJ37" s="51"/>
      <c r="AK37" s="39"/>
      <c r="AL37" s="39"/>
      <c r="AM37" s="39"/>
      <c r="AN37" s="39"/>
    </row>
    <row r="38" spans="1:40" ht="19.5" x14ac:dyDescent="0.4">
      <c r="A38" s="26"/>
      <c r="B38" s="26"/>
      <c r="C38" s="26"/>
      <c r="D38" s="26"/>
      <c r="E38" s="26"/>
      <c r="F38" s="26"/>
      <c r="G38" s="26"/>
      <c r="H38" s="59"/>
      <c r="I38" s="59"/>
      <c r="J38" s="204"/>
      <c r="K38" s="204"/>
      <c r="L38" s="26"/>
      <c r="M38" s="26"/>
      <c r="N38" s="26"/>
      <c r="O38" s="26"/>
      <c r="P38" s="26"/>
      <c r="Q38" s="26"/>
      <c r="R38" s="26"/>
      <c r="S38" s="26"/>
      <c r="T38" s="26"/>
      <c r="U38" s="26"/>
      <c r="V38" s="26"/>
      <c r="W38" s="26"/>
      <c r="X38" s="26"/>
      <c r="Y38" s="26"/>
      <c r="Z38" s="26"/>
      <c r="AA38" s="26"/>
      <c r="AB38" s="26"/>
      <c r="AC38" s="26"/>
      <c r="AD38" s="26"/>
      <c r="AE38" s="26"/>
      <c r="AF38" s="26"/>
      <c r="AG38" s="26"/>
      <c r="AH38" s="26"/>
      <c r="AI38" s="39"/>
      <c r="AJ38" s="39"/>
      <c r="AK38" s="39"/>
      <c r="AL38" s="39"/>
      <c r="AM38" s="39"/>
      <c r="AN38" s="39"/>
    </row>
    <row r="39" spans="1:40" ht="19.5" x14ac:dyDescent="0.4">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t="19.5"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t="19.5"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t="19.5"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t="19.5" x14ac:dyDescent="0.4">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t="19.5" x14ac:dyDescent="0.4">
      <c r="A44" s="39"/>
      <c r="B44" s="39"/>
      <c r="C44" s="39"/>
      <c r="D44" s="39"/>
      <c r="E44" s="39"/>
      <c r="F44" s="39"/>
      <c r="G44" s="39"/>
      <c r="H44" s="39"/>
      <c r="I44" s="39"/>
      <c r="J44" s="39"/>
      <c r="K44" s="39"/>
      <c r="L44" s="39"/>
      <c r="M44" s="39"/>
      <c r="N44" s="39"/>
      <c r="O44" s="39"/>
      <c r="P44" s="39"/>
      <c r="Q44" s="39"/>
      <c r="R44" s="39"/>
      <c r="S44" s="39"/>
      <c r="T44" s="39"/>
      <c r="U44" s="39"/>
      <c r="V44" s="39"/>
      <c r="W44" s="39"/>
      <c r="X44" s="56" t="s">
        <v>41</v>
      </c>
      <c r="Y44" s="56"/>
      <c r="Z44" s="56"/>
      <c r="AA44" s="56"/>
      <c r="AB44" s="56"/>
      <c r="AC44" s="56"/>
      <c r="AD44" s="56"/>
      <c r="AE44" s="56"/>
      <c r="AF44" s="56"/>
      <c r="AG44" s="56"/>
      <c r="AH44" s="56"/>
      <c r="AI44" s="56"/>
      <c r="AJ44" s="56"/>
      <c r="AK44" s="56"/>
      <c r="AL44" s="56"/>
      <c r="AM44" s="56"/>
      <c r="AN44" s="56"/>
    </row>
    <row r="45" spans="1:40" ht="19.5"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t="19.5"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sheetData>
  <sheetProtection password="CE2E" sheet="1" objects="1" scenarios="1"/>
  <mergeCells count="101">
    <mergeCell ref="AH10:AI10"/>
    <mergeCell ref="AH6:AI6"/>
    <mergeCell ref="A10:B10"/>
    <mergeCell ref="G10:I10"/>
    <mergeCell ref="W10:Y10"/>
    <mergeCell ref="AD10:AF10"/>
    <mergeCell ref="A7:B7"/>
    <mergeCell ref="AD7:AF7"/>
    <mergeCell ref="AH7:AI7"/>
    <mergeCell ref="C8:E8"/>
    <mergeCell ref="AA8:AC8"/>
    <mergeCell ref="C9:E9"/>
    <mergeCell ref="J9:V9"/>
    <mergeCell ref="AA9:AC9"/>
    <mergeCell ref="AE9:AF9"/>
    <mergeCell ref="A3:C3"/>
    <mergeCell ref="AC3:AE3"/>
    <mergeCell ref="D5:F5"/>
    <mergeCell ref="Z5:AB5"/>
    <mergeCell ref="AE8:AF8"/>
    <mergeCell ref="D13:E13"/>
    <mergeCell ref="F13:H13"/>
    <mergeCell ref="X13:Z13"/>
    <mergeCell ref="AA13:AB13"/>
    <mergeCell ref="AH14:AI14"/>
    <mergeCell ref="AH11:AI11"/>
    <mergeCell ref="D12:E12"/>
    <mergeCell ref="F12:H12"/>
    <mergeCell ref="X12:Z12"/>
    <mergeCell ref="AA12:AB12"/>
    <mergeCell ref="A15:B15"/>
    <mergeCell ref="AD15:AF15"/>
    <mergeCell ref="AH15:AI15"/>
    <mergeCell ref="C16:E16"/>
    <mergeCell ref="AA16:AC16"/>
    <mergeCell ref="AE16:AF16"/>
    <mergeCell ref="AH18:AI18"/>
    <mergeCell ref="AH19:AI19"/>
    <mergeCell ref="C17:E17"/>
    <mergeCell ref="J17:L17"/>
    <mergeCell ref="T17:V17"/>
    <mergeCell ref="AA17:AC17"/>
    <mergeCell ref="AE17:AF17"/>
    <mergeCell ref="N20:N21"/>
    <mergeCell ref="P20:P21"/>
    <mergeCell ref="R20:R21"/>
    <mergeCell ref="A18:B18"/>
    <mergeCell ref="N18:R18"/>
    <mergeCell ref="AD18:AF18"/>
    <mergeCell ref="S20:S21"/>
    <mergeCell ref="U20:W20"/>
    <mergeCell ref="X20:Y20"/>
    <mergeCell ref="G21:H21"/>
    <mergeCell ref="I21:K21"/>
    <mergeCell ref="U21:W21"/>
    <mergeCell ref="X21:Y21"/>
    <mergeCell ref="G20:H20"/>
    <mergeCell ref="I20:K20"/>
    <mergeCell ref="M20:M21"/>
    <mergeCell ref="S22:T22"/>
    <mergeCell ref="AH22:AI22"/>
    <mergeCell ref="A23:B23"/>
    <mergeCell ref="M23:S23"/>
    <mergeCell ref="AD23:AF23"/>
    <mergeCell ref="AH23:AI23"/>
    <mergeCell ref="C24:E24"/>
    <mergeCell ref="AA24:AC24"/>
    <mergeCell ref="AE24:AF24"/>
    <mergeCell ref="C25:E25"/>
    <mergeCell ref="AA25:AC25"/>
    <mergeCell ref="AE25:AF25"/>
    <mergeCell ref="X29:Z29"/>
    <mergeCell ref="AA29:AB29"/>
    <mergeCell ref="A26:B26"/>
    <mergeCell ref="AD26:AF26"/>
    <mergeCell ref="AH26:AI26"/>
    <mergeCell ref="AH27:AI27"/>
    <mergeCell ref="J37:K37"/>
    <mergeCell ref="J38:K38"/>
    <mergeCell ref="AH30:AI30"/>
    <mergeCell ref="A31:B31"/>
    <mergeCell ref="AD31:AF31"/>
    <mergeCell ref="AH31:AI31"/>
    <mergeCell ref="D28:E28"/>
    <mergeCell ref="F28:H28"/>
    <mergeCell ref="X28:Z28"/>
    <mergeCell ref="AA28:AB28"/>
    <mergeCell ref="D29:E29"/>
    <mergeCell ref="F29:H29"/>
    <mergeCell ref="A34:B34"/>
    <mergeCell ref="AD34:AF34"/>
    <mergeCell ref="AH34:AI34"/>
    <mergeCell ref="J35:N35"/>
    <mergeCell ref="AH35:AI35"/>
    <mergeCell ref="C32:E32"/>
    <mergeCell ref="AA32:AC32"/>
    <mergeCell ref="AE32:AF32"/>
    <mergeCell ref="C33:E33"/>
    <mergeCell ref="J33:K33"/>
    <mergeCell ref="AA33:AC33"/>
    <mergeCell ref="AE33:AF33"/>
  </mergeCells>
  <conditionalFormatting sqref="C6:C7">
    <cfRule type="colorScale" priority="32">
      <colorScale>
        <cfvo type="min"/>
        <cfvo type="max"/>
        <color rgb="FF0000FF"/>
        <color rgb="FFFF0000"/>
      </colorScale>
    </cfRule>
  </conditionalFormatting>
  <conditionalFormatting sqref="C10:C11">
    <cfRule type="colorScale" priority="31">
      <colorScale>
        <cfvo type="min"/>
        <cfvo type="max"/>
        <color rgb="FF0000FF"/>
        <color rgb="FFFF0000"/>
      </colorScale>
    </cfRule>
  </conditionalFormatting>
  <conditionalFormatting sqref="F8:F9">
    <cfRule type="colorScale" priority="30">
      <colorScale>
        <cfvo type="min"/>
        <cfvo type="max"/>
        <color rgb="FF0000FF"/>
        <color rgb="FFFF0000"/>
      </colorScale>
    </cfRule>
  </conditionalFormatting>
  <conditionalFormatting sqref="I12:I13">
    <cfRule type="colorScale" priority="29">
      <colorScale>
        <cfvo type="min"/>
        <cfvo type="max"/>
        <color rgb="FF0000FF"/>
        <color rgb="FFFF0000"/>
      </colorScale>
    </cfRule>
  </conditionalFormatting>
  <conditionalFormatting sqref="F16:F17">
    <cfRule type="colorScale" priority="28">
      <colorScale>
        <cfvo type="min"/>
        <cfvo type="max"/>
        <color rgb="FF0000FF"/>
        <color rgb="FFFF0000"/>
      </colorScale>
    </cfRule>
  </conditionalFormatting>
  <conditionalFormatting sqref="C14:C15">
    <cfRule type="colorScale" priority="27">
      <colorScale>
        <cfvo type="min"/>
        <cfvo type="max"/>
        <color rgb="FF0000FF"/>
        <color rgb="FFFF0000"/>
      </colorScale>
    </cfRule>
  </conditionalFormatting>
  <conditionalFormatting sqref="C18:C19">
    <cfRule type="colorScale" priority="26">
      <colorScale>
        <cfvo type="min"/>
        <cfvo type="max"/>
        <color rgb="FF0000FF"/>
        <color rgb="FFFF0000"/>
      </colorScale>
    </cfRule>
  </conditionalFormatting>
  <conditionalFormatting sqref="L20:L21">
    <cfRule type="colorScale" priority="25">
      <colorScale>
        <cfvo type="min"/>
        <cfvo type="max"/>
        <color rgb="FF0000FF"/>
        <color rgb="FFFF0000"/>
      </colorScale>
    </cfRule>
  </conditionalFormatting>
  <conditionalFormatting sqref="R20">
    <cfRule type="colorScale" priority="24">
      <colorScale>
        <cfvo type="min"/>
        <cfvo type="max"/>
        <color rgb="FF0000FF"/>
        <color rgb="FFFF0000"/>
      </colorScale>
    </cfRule>
  </conditionalFormatting>
  <conditionalFormatting sqref="T20:T21">
    <cfRule type="colorScale" priority="23">
      <colorScale>
        <cfvo type="min"/>
        <cfvo type="max"/>
        <color rgb="FF0000FF"/>
        <color rgb="FFFF0000"/>
      </colorScale>
    </cfRule>
  </conditionalFormatting>
  <conditionalFormatting sqref="W12:W13">
    <cfRule type="colorScale" priority="22">
      <colorScale>
        <cfvo type="min"/>
        <cfvo type="max"/>
        <color rgb="FF0000FF"/>
        <color rgb="FFFF0000"/>
      </colorScale>
    </cfRule>
  </conditionalFormatting>
  <conditionalFormatting sqref="W28:W29">
    <cfRule type="colorScale" priority="21">
      <colorScale>
        <cfvo type="min"/>
        <cfvo type="max"/>
        <color rgb="FF0000FF"/>
        <color rgb="FFFF0000"/>
      </colorScale>
    </cfRule>
  </conditionalFormatting>
  <conditionalFormatting sqref="N20:N21 R20:R21">
    <cfRule type="colorScale" priority="20">
      <colorScale>
        <cfvo type="min"/>
        <cfvo type="max"/>
        <color rgb="FF0000FF"/>
        <color rgb="FFFF0000"/>
      </colorScale>
    </cfRule>
  </conditionalFormatting>
  <conditionalFormatting sqref="C22:C23">
    <cfRule type="colorScale" priority="19">
      <colorScale>
        <cfvo type="min"/>
        <cfvo type="max"/>
        <color rgb="FF0000FF"/>
        <color rgb="FFFF0000"/>
      </colorScale>
    </cfRule>
  </conditionalFormatting>
  <conditionalFormatting sqref="C26:C27">
    <cfRule type="colorScale" priority="18">
      <colorScale>
        <cfvo type="min"/>
        <cfvo type="max"/>
        <color rgb="FF0000FF"/>
        <color rgb="FFFF0000"/>
      </colorScale>
    </cfRule>
  </conditionalFormatting>
  <conditionalFormatting sqref="F24:F25">
    <cfRule type="colorScale" priority="17">
      <colorScale>
        <cfvo type="min"/>
        <cfvo type="max"/>
        <color rgb="FF0000FF"/>
        <color rgb="FFFF0000"/>
      </colorScale>
    </cfRule>
  </conditionalFormatting>
  <conditionalFormatting sqref="I28:I29">
    <cfRule type="colorScale" priority="16">
      <colorScale>
        <cfvo type="min"/>
        <cfvo type="max"/>
        <color rgb="FF0000FF"/>
        <color rgb="FFFF0000"/>
      </colorScale>
    </cfRule>
  </conditionalFormatting>
  <conditionalFormatting sqref="F32:F33">
    <cfRule type="colorScale" priority="15">
      <colorScale>
        <cfvo type="min"/>
        <cfvo type="max"/>
        <color rgb="FF0000FF"/>
        <color rgb="FFFF0000"/>
      </colorScale>
    </cfRule>
  </conditionalFormatting>
  <conditionalFormatting sqref="C30:C31">
    <cfRule type="colorScale" priority="14">
      <colorScale>
        <cfvo type="min"/>
        <cfvo type="max"/>
        <color rgb="FF0000FF"/>
        <color rgb="FFFF0000"/>
      </colorScale>
    </cfRule>
  </conditionalFormatting>
  <conditionalFormatting sqref="C34:C35">
    <cfRule type="colorScale" priority="13">
      <colorScale>
        <cfvo type="min"/>
        <cfvo type="max"/>
        <color rgb="FF0000FF"/>
        <color rgb="FFFF0000"/>
      </colorScale>
    </cfRule>
  </conditionalFormatting>
  <conditionalFormatting sqref="Z8:Z9">
    <cfRule type="colorScale" priority="12">
      <colorScale>
        <cfvo type="min"/>
        <cfvo type="max"/>
        <color rgb="FF0000FF"/>
        <color rgb="FFFF0000"/>
      </colorScale>
    </cfRule>
  </conditionalFormatting>
  <conditionalFormatting sqref="AC6:AC7">
    <cfRule type="colorScale" priority="11">
      <colorScale>
        <cfvo type="min"/>
        <cfvo type="max"/>
        <color rgb="FF0000FF"/>
        <color rgb="FFFF0000"/>
      </colorScale>
    </cfRule>
  </conditionalFormatting>
  <conditionalFormatting sqref="AC10:AC11">
    <cfRule type="colorScale" priority="10">
      <colorScale>
        <cfvo type="min"/>
        <cfvo type="max"/>
        <color rgb="FF0000FF"/>
        <color rgb="FFFF0000"/>
      </colorScale>
    </cfRule>
  </conditionalFormatting>
  <conditionalFormatting sqref="Z16:Z17">
    <cfRule type="colorScale" priority="9">
      <colorScale>
        <cfvo type="min"/>
        <cfvo type="max"/>
        <color rgb="FF0000FF"/>
        <color rgb="FFFF0000"/>
      </colorScale>
    </cfRule>
  </conditionalFormatting>
  <conditionalFormatting sqref="AC14:AC15">
    <cfRule type="colorScale" priority="8">
      <colorScale>
        <cfvo type="min"/>
        <cfvo type="max"/>
        <color rgb="FF0000FF"/>
        <color rgb="FFFF0000"/>
      </colorScale>
    </cfRule>
  </conditionalFormatting>
  <conditionalFormatting sqref="AC18:AC19">
    <cfRule type="colorScale" priority="7">
      <colorScale>
        <cfvo type="min"/>
        <cfvo type="max"/>
        <color rgb="FF0000FF"/>
        <color rgb="FFFF0000"/>
      </colorScale>
    </cfRule>
  </conditionalFormatting>
  <conditionalFormatting sqref="Z24:Z25">
    <cfRule type="colorScale" priority="6">
      <colorScale>
        <cfvo type="min"/>
        <cfvo type="max"/>
        <color rgb="FF0000FF"/>
        <color rgb="FFFF0000"/>
      </colorScale>
    </cfRule>
  </conditionalFormatting>
  <conditionalFormatting sqref="AC22:AC23">
    <cfRule type="colorScale" priority="5">
      <colorScale>
        <cfvo type="min"/>
        <cfvo type="max"/>
        <color rgb="FF0000FF"/>
        <color rgb="FFFF0000"/>
      </colorScale>
    </cfRule>
  </conditionalFormatting>
  <conditionalFormatting sqref="AC26:AC27">
    <cfRule type="colorScale" priority="4">
      <colorScale>
        <cfvo type="min"/>
        <cfvo type="max"/>
        <color rgb="FF0000FF"/>
        <color rgb="FFFF0000"/>
      </colorScale>
    </cfRule>
  </conditionalFormatting>
  <conditionalFormatting sqref="Z32:Z33">
    <cfRule type="colorScale" priority="3">
      <colorScale>
        <cfvo type="min"/>
        <cfvo type="max"/>
        <color rgb="FF0000FF"/>
        <color rgb="FFFF0000"/>
      </colorScale>
    </cfRule>
  </conditionalFormatting>
  <conditionalFormatting sqref="AC30:AC31">
    <cfRule type="colorScale" priority="2">
      <colorScale>
        <cfvo type="min"/>
        <cfvo type="max"/>
        <color rgb="FF0000FF"/>
        <color rgb="FFFF0000"/>
      </colorScale>
    </cfRule>
  </conditionalFormatting>
  <conditionalFormatting sqref="AC34:AC35">
    <cfRule type="colorScale" priority="1">
      <colorScale>
        <cfvo type="min"/>
        <cfvo type="max"/>
        <color rgb="FF0000FF"/>
        <color rgb="FFFF000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9"/>
  <sheetViews>
    <sheetView showGridLines="0" showRowColHeaders="0" topLeftCell="A4" zoomScale="50" zoomScaleNormal="50" workbookViewId="0">
      <selection activeCell="X22" sqref="X22"/>
    </sheetView>
  </sheetViews>
  <sheetFormatPr defaultRowHeight="19.5" x14ac:dyDescent="0.4"/>
  <cols>
    <col min="1" max="2" width="9.140625" style="75"/>
    <col min="3" max="5" width="4.28515625" style="75" customWidth="1"/>
    <col min="6" max="7" width="9.28515625" style="75" customWidth="1"/>
    <col min="8" max="8" width="4.28515625" style="75" customWidth="1"/>
    <col min="9" max="10" width="9.28515625" style="75" customWidth="1"/>
    <col min="11" max="11" width="4.28515625" style="75" customWidth="1"/>
    <col min="12" max="13" width="9.28515625" style="75" customWidth="1"/>
    <col min="14" max="14" width="4.28515625" style="75" customWidth="1"/>
    <col min="15" max="16" width="10" style="75" customWidth="1"/>
    <col min="17" max="17" width="4.28515625" style="75" customWidth="1"/>
    <col min="18" max="18" width="22.7109375" style="75" customWidth="1"/>
    <col min="19" max="19" width="4.28515625" style="75" customWidth="1"/>
    <col min="20" max="20" width="1.5703125" style="75" bestFit="1" customWidth="1"/>
    <col min="21" max="22" width="1.5703125" style="75" customWidth="1"/>
    <col min="23" max="23" width="4.28515625" style="75" customWidth="1"/>
    <col min="24" max="24" width="22.7109375" style="75" customWidth="1"/>
    <col min="25" max="25" width="4.140625" style="75" customWidth="1"/>
    <col min="26" max="27" width="10" style="75" customWidth="1"/>
    <col min="28" max="28" width="4.28515625" style="75" customWidth="1"/>
    <col min="29" max="30" width="9.28515625" style="75" customWidth="1"/>
    <col min="31" max="31" width="4.28515625" style="75" customWidth="1"/>
    <col min="32" max="33" width="9.28515625" style="75" customWidth="1"/>
    <col min="34" max="34" width="4.140625" style="75" customWidth="1"/>
    <col min="35" max="36" width="10" style="75" customWidth="1"/>
    <col min="37" max="39" width="4.28515625" style="75" customWidth="1"/>
    <col min="40" max="16384" width="9.140625" style="75"/>
  </cols>
  <sheetData>
    <row r="1" spans="1:45" ht="21" customHeight="1"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1" customHeight="1"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ht="21" customHeight="1" x14ac:dyDescent="0.45">
      <c r="A3" s="39"/>
      <c r="B3" s="39"/>
      <c r="C3" s="39"/>
      <c r="D3" s="26"/>
      <c r="E3" s="26"/>
      <c r="F3" s="235" t="s">
        <v>67</v>
      </c>
      <c r="G3" s="235"/>
      <c r="H3" s="235"/>
      <c r="I3" s="26"/>
      <c r="J3" s="26"/>
      <c r="K3" s="26"/>
      <c r="L3" s="26"/>
      <c r="M3" s="26"/>
      <c r="N3" s="26"/>
      <c r="O3" s="26"/>
      <c r="P3" s="26"/>
      <c r="Q3" s="26"/>
      <c r="R3" s="26"/>
      <c r="S3" s="26"/>
      <c r="T3" s="26"/>
      <c r="U3" s="26"/>
      <c r="V3" s="26"/>
      <c r="W3" s="26"/>
      <c r="X3" s="26"/>
      <c r="Y3" s="26"/>
      <c r="Z3" s="26"/>
      <c r="AA3" s="26"/>
      <c r="AB3" s="26"/>
      <c r="AC3" s="26"/>
      <c r="AD3" s="26"/>
      <c r="AE3" s="26"/>
      <c r="AF3" s="26"/>
      <c r="AG3" s="26"/>
      <c r="AH3" s="235" t="s">
        <v>67</v>
      </c>
      <c r="AI3" s="235"/>
      <c r="AJ3" s="235"/>
      <c r="AK3" s="26"/>
      <c r="AL3" s="26"/>
      <c r="AM3" s="26"/>
      <c r="AN3" s="39"/>
      <c r="AO3" s="39"/>
      <c r="AP3" s="39"/>
      <c r="AQ3" s="39"/>
      <c r="AR3" s="39"/>
      <c r="AS3" s="39"/>
    </row>
    <row r="4" spans="1:45" ht="21" customHeight="1" x14ac:dyDescent="0.4">
      <c r="A4" s="39"/>
      <c r="B4" s="39"/>
      <c r="C4" s="39"/>
      <c r="D4" s="26"/>
      <c r="E4" s="26"/>
      <c r="F4" s="26"/>
      <c r="G4" s="26"/>
      <c r="H4" s="26"/>
      <c r="I4" s="26"/>
      <c r="J4" s="26"/>
      <c r="K4" s="26"/>
      <c r="L4" s="26"/>
      <c r="M4" s="26"/>
      <c r="N4" s="26"/>
      <c r="O4" s="26"/>
      <c r="P4" s="30"/>
      <c r="Q4" s="30"/>
      <c r="R4" s="30"/>
      <c r="S4" s="30"/>
      <c r="T4" s="30"/>
      <c r="U4" s="30"/>
      <c r="V4" s="30"/>
      <c r="W4" s="30"/>
      <c r="X4" s="30"/>
      <c r="Y4" s="30"/>
      <c r="Z4" s="30"/>
      <c r="AA4" s="26"/>
      <c r="AB4" s="26"/>
      <c r="AC4" s="26"/>
      <c r="AD4" s="26"/>
      <c r="AE4" s="26"/>
      <c r="AF4" s="26"/>
      <c r="AG4" s="26"/>
      <c r="AH4" s="26"/>
      <c r="AI4" s="26"/>
      <c r="AJ4" s="26"/>
      <c r="AK4" s="26"/>
      <c r="AL4" s="26"/>
      <c r="AM4" s="26"/>
      <c r="AN4" s="39"/>
      <c r="AO4" s="39"/>
      <c r="AP4" s="39"/>
      <c r="AQ4" s="39"/>
      <c r="AR4" s="39"/>
      <c r="AS4" s="39"/>
    </row>
    <row r="5" spans="1:45" ht="21" customHeight="1" x14ac:dyDescent="0.45">
      <c r="A5" s="39"/>
      <c r="B5" s="39"/>
      <c r="C5" s="39"/>
      <c r="D5" s="26"/>
      <c r="E5" s="26"/>
      <c r="F5" s="26"/>
      <c r="G5" s="26"/>
      <c r="H5" s="26"/>
      <c r="I5" s="235" t="s">
        <v>22</v>
      </c>
      <c r="J5" s="235"/>
      <c r="K5" s="235"/>
      <c r="L5" s="26"/>
      <c r="M5" s="26"/>
      <c r="N5" s="26"/>
      <c r="O5" s="26"/>
      <c r="P5" s="30"/>
      <c r="Q5" s="30"/>
      <c r="R5" s="30"/>
      <c r="S5" s="30"/>
      <c r="T5" s="30"/>
      <c r="U5" s="30"/>
      <c r="V5" s="30"/>
      <c r="W5" s="30"/>
      <c r="X5" s="30"/>
      <c r="Y5" s="30"/>
      <c r="Z5" s="30"/>
      <c r="AA5" s="26"/>
      <c r="AB5" s="26"/>
      <c r="AC5" s="26"/>
      <c r="AD5" s="26"/>
      <c r="AE5" s="235" t="s">
        <v>22</v>
      </c>
      <c r="AF5" s="235"/>
      <c r="AG5" s="235"/>
      <c r="AH5" s="26"/>
      <c r="AI5" s="26"/>
      <c r="AJ5" s="26"/>
      <c r="AK5" s="26"/>
      <c r="AL5" s="26"/>
      <c r="AM5" s="26"/>
      <c r="AN5" s="39"/>
      <c r="AO5" s="39"/>
      <c r="AP5" s="39"/>
      <c r="AQ5" s="39"/>
      <c r="AR5" s="39"/>
      <c r="AS5" s="39"/>
    </row>
    <row r="6" spans="1:45" ht="42" customHeight="1" thickBot="1" x14ac:dyDescent="0.45">
      <c r="A6" s="39"/>
      <c r="B6" s="232"/>
      <c r="C6" s="233"/>
      <c r="D6" s="40" t="s">
        <v>23</v>
      </c>
      <c r="E6" s="227" t="s">
        <v>87</v>
      </c>
      <c r="F6" s="213"/>
      <c r="G6" s="220"/>
      <c r="H6" s="73">
        <v>3</v>
      </c>
      <c r="I6" s="72"/>
      <c r="J6" s="26"/>
      <c r="K6" s="26"/>
      <c r="L6" s="26"/>
      <c r="M6" s="26"/>
      <c r="N6" s="26"/>
      <c r="O6" s="26"/>
      <c r="P6" s="30"/>
      <c r="Q6" s="30"/>
      <c r="R6" s="30"/>
      <c r="S6" s="30"/>
      <c r="T6" s="30"/>
      <c r="U6" s="30"/>
      <c r="V6" s="30"/>
      <c r="W6" s="30"/>
      <c r="X6" s="30"/>
      <c r="Y6" s="30"/>
      <c r="Z6" s="30"/>
      <c r="AA6" s="26"/>
      <c r="AB6" s="26"/>
      <c r="AC6" s="26"/>
      <c r="AD6" s="26"/>
      <c r="AE6" s="26"/>
      <c r="AF6" s="51"/>
      <c r="AG6" s="71"/>
      <c r="AH6" s="73">
        <v>3</v>
      </c>
      <c r="AI6" s="227" t="s">
        <v>86</v>
      </c>
      <c r="AJ6" s="213"/>
      <c r="AK6" s="213"/>
      <c r="AL6" s="40" t="s">
        <v>31</v>
      </c>
      <c r="AM6" s="221"/>
      <c r="AN6" s="216"/>
      <c r="AO6" s="39"/>
      <c r="AP6" s="39"/>
      <c r="AQ6" s="39"/>
      <c r="AR6" s="39"/>
      <c r="AS6" s="39"/>
    </row>
    <row r="7" spans="1:45" ht="42" customHeight="1" thickTop="1" x14ac:dyDescent="0.4">
      <c r="A7" s="39"/>
      <c r="B7" s="232"/>
      <c r="C7" s="233"/>
      <c r="D7" s="40" t="s">
        <v>24</v>
      </c>
      <c r="E7" s="222"/>
      <c r="F7" s="222"/>
      <c r="G7" s="224"/>
      <c r="H7" s="42">
        <v>0</v>
      </c>
      <c r="I7" s="72"/>
      <c r="J7" s="32"/>
      <c r="K7" s="26"/>
      <c r="L7" s="26"/>
      <c r="M7" s="26"/>
      <c r="N7" s="26"/>
      <c r="O7" s="26"/>
      <c r="P7" s="30"/>
      <c r="Q7" s="30"/>
      <c r="R7" s="30"/>
      <c r="S7" s="30"/>
      <c r="T7" s="30"/>
      <c r="U7" s="30"/>
      <c r="V7" s="30"/>
      <c r="W7" s="30"/>
      <c r="X7" s="30"/>
      <c r="Y7" s="30"/>
      <c r="Z7" s="30"/>
      <c r="AA7" s="26"/>
      <c r="AB7" s="26"/>
      <c r="AC7" s="26"/>
      <c r="AD7" s="26"/>
      <c r="AE7" s="26"/>
      <c r="AF7" s="26"/>
      <c r="AG7" s="71"/>
      <c r="AH7" s="47">
        <v>0</v>
      </c>
      <c r="AI7" s="222"/>
      <c r="AJ7" s="222"/>
      <c r="AK7" s="222"/>
      <c r="AL7" s="40" t="s">
        <v>32</v>
      </c>
      <c r="AM7" s="221"/>
      <c r="AN7" s="216"/>
      <c r="AO7" s="39"/>
      <c r="AP7" s="39"/>
      <c r="AQ7" s="39"/>
      <c r="AR7" s="39"/>
      <c r="AS7" s="39"/>
    </row>
    <row r="8" spans="1:45" ht="42" customHeight="1" thickBot="1" x14ac:dyDescent="0.45">
      <c r="A8" s="39"/>
      <c r="B8" s="39"/>
      <c r="C8" s="39"/>
      <c r="D8" s="26"/>
      <c r="E8" s="76"/>
      <c r="F8" s="250"/>
      <c r="G8" s="251"/>
      <c r="H8" s="212" t="str">
        <f>IF(H6&gt;H7,E6,IF(H6=H7,"",E7))</f>
        <v>Наговицын - Хохряков</v>
      </c>
      <c r="I8" s="213"/>
      <c r="J8" s="220"/>
      <c r="K8" s="73">
        <v>3</v>
      </c>
      <c r="L8" s="72"/>
      <c r="M8" s="26"/>
      <c r="N8" s="26"/>
      <c r="O8" s="26"/>
      <c r="P8" s="30"/>
      <c r="Q8" s="30"/>
      <c r="R8" s="30"/>
      <c r="S8" s="30"/>
      <c r="T8" s="30"/>
      <c r="U8" s="30"/>
      <c r="V8" s="30"/>
      <c r="W8" s="30"/>
      <c r="X8" s="30"/>
      <c r="Y8" s="30"/>
      <c r="Z8" s="30"/>
      <c r="AA8" s="26"/>
      <c r="AB8" s="26"/>
      <c r="AC8" s="26"/>
      <c r="AD8" s="71"/>
      <c r="AE8" s="73">
        <v>3</v>
      </c>
      <c r="AF8" s="227" t="str">
        <f>IF(AH6&gt;AH7,AI6,IF(AH6=AH7,"",AI7))</f>
        <v>Чупин - Новиков</v>
      </c>
      <c r="AG8" s="213"/>
      <c r="AH8" s="214"/>
      <c r="AI8" s="243"/>
      <c r="AJ8" s="244"/>
      <c r="AK8" s="76"/>
      <c r="AL8" s="26"/>
      <c r="AM8" s="26"/>
      <c r="AN8" s="39"/>
      <c r="AO8" s="39"/>
      <c r="AP8" s="39"/>
      <c r="AQ8" s="39"/>
      <c r="AR8" s="39"/>
      <c r="AS8" s="39"/>
    </row>
    <row r="9" spans="1:45" ht="42" customHeight="1" thickTop="1" x14ac:dyDescent="0.5">
      <c r="A9" s="39"/>
      <c r="B9" s="39"/>
      <c r="C9" s="39"/>
      <c r="D9" s="26"/>
      <c r="E9" s="76"/>
      <c r="F9" s="238"/>
      <c r="G9" s="239"/>
      <c r="H9" s="222" t="str">
        <f>IF(H10&gt;H11,E10,IF(H10=H11,"",E11))</f>
        <v>Кузнецов - Тимофеев</v>
      </c>
      <c r="I9" s="222"/>
      <c r="J9" s="224"/>
      <c r="K9" s="42">
        <v>0</v>
      </c>
      <c r="L9" s="50"/>
      <c r="M9" s="33"/>
      <c r="N9" s="33"/>
      <c r="O9" s="236" t="s">
        <v>105</v>
      </c>
      <c r="P9" s="236"/>
      <c r="Q9" s="236"/>
      <c r="R9" s="236"/>
      <c r="S9" s="236"/>
      <c r="T9" s="236"/>
      <c r="U9" s="236"/>
      <c r="V9" s="236"/>
      <c r="W9" s="236"/>
      <c r="X9" s="236"/>
      <c r="Y9" s="236"/>
      <c r="Z9" s="236"/>
      <c r="AA9" s="236"/>
      <c r="AB9" s="26"/>
      <c r="AC9" s="26"/>
      <c r="AD9" s="71"/>
      <c r="AE9" s="47">
        <v>0</v>
      </c>
      <c r="AF9" s="249" t="str">
        <f>IF(AH10&gt;AH11,AI10,IF(AH10=AH11,"",AI11))</f>
        <v>Новолодский - Жилин</v>
      </c>
      <c r="AG9" s="247"/>
      <c r="AH9" s="248"/>
      <c r="AI9" s="243"/>
      <c r="AJ9" s="244"/>
      <c r="AK9" s="76"/>
      <c r="AL9" s="26"/>
      <c r="AM9" s="26"/>
      <c r="AN9" s="39"/>
      <c r="AO9" s="39"/>
      <c r="AP9" s="39"/>
      <c r="AQ9" s="39"/>
      <c r="AR9" s="39"/>
      <c r="AS9" s="39"/>
    </row>
    <row r="10" spans="1:45" ht="42" customHeight="1" thickBot="1" x14ac:dyDescent="0.5">
      <c r="A10" s="39"/>
      <c r="B10" s="232"/>
      <c r="C10" s="233"/>
      <c r="D10" s="40" t="s">
        <v>68</v>
      </c>
      <c r="E10" s="227" t="s">
        <v>106</v>
      </c>
      <c r="F10" s="213"/>
      <c r="G10" s="214"/>
      <c r="H10" s="42">
        <v>3</v>
      </c>
      <c r="I10" s="72"/>
      <c r="J10" s="43"/>
      <c r="K10" s="26">
        <v>2</v>
      </c>
      <c r="L10" s="235" t="s">
        <v>19</v>
      </c>
      <c r="M10" s="235"/>
      <c r="N10" s="235"/>
      <c r="O10" s="26"/>
      <c r="P10" s="26"/>
      <c r="Q10" s="26"/>
      <c r="R10" s="26"/>
      <c r="S10" s="26"/>
      <c r="T10" s="26"/>
      <c r="U10" s="26"/>
      <c r="V10" s="26"/>
      <c r="W10" s="26"/>
      <c r="X10" s="26"/>
      <c r="Y10" s="26"/>
      <c r="Z10" s="26"/>
      <c r="AA10" s="26"/>
      <c r="AB10" s="235" t="s">
        <v>19</v>
      </c>
      <c r="AC10" s="235"/>
      <c r="AD10" s="235"/>
      <c r="AE10" s="46"/>
      <c r="AF10" s="26"/>
      <c r="AG10" s="71"/>
      <c r="AH10" s="47">
        <v>3</v>
      </c>
      <c r="AI10" s="212" t="s">
        <v>112</v>
      </c>
      <c r="AJ10" s="213"/>
      <c r="AK10" s="213"/>
      <c r="AL10" s="40" t="s">
        <v>69</v>
      </c>
      <c r="AM10" s="221"/>
      <c r="AN10" s="216"/>
      <c r="AO10" s="39"/>
      <c r="AP10" s="39"/>
      <c r="AQ10" s="39"/>
      <c r="AR10" s="39"/>
      <c r="AS10" s="39"/>
    </row>
    <row r="11" spans="1:45" s="77" customFormat="1" ht="42" customHeight="1" thickTop="1" x14ac:dyDescent="0.4">
      <c r="A11" s="39"/>
      <c r="B11" s="232"/>
      <c r="C11" s="233"/>
      <c r="D11" s="40" t="s">
        <v>70</v>
      </c>
      <c r="E11" s="222"/>
      <c r="F11" s="222"/>
      <c r="G11" s="222"/>
      <c r="H11" s="73">
        <v>0</v>
      </c>
      <c r="I11" s="72"/>
      <c r="J11" s="43"/>
      <c r="K11" s="26"/>
      <c r="L11" s="26"/>
      <c r="M11" s="26"/>
      <c r="N11" s="34"/>
      <c r="O11" s="26"/>
      <c r="P11" s="26"/>
      <c r="Q11" s="26"/>
      <c r="R11" s="26"/>
      <c r="S11" s="26"/>
      <c r="T11" s="26"/>
      <c r="U11" s="26"/>
      <c r="V11" s="26"/>
      <c r="W11" s="26"/>
      <c r="X11" s="26"/>
      <c r="Y11" s="26"/>
      <c r="Z11" s="26"/>
      <c r="AA11" s="26"/>
      <c r="AB11" s="26"/>
      <c r="AC11" s="26"/>
      <c r="AD11" s="26"/>
      <c r="AE11" s="43"/>
      <c r="AF11" s="26"/>
      <c r="AG11" s="71"/>
      <c r="AH11" s="73">
        <v>0</v>
      </c>
      <c r="AI11" s="222"/>
      <c r="AJ11" s="222"/>
      <c r="AK11" s="222"/>
      <c r="AL11" s="40" t="s">
        <v>71</v>
      </c>
      <c r="AM11" s="221"/>
      <c r="AN11" s="216"/>
      <c r="AO11" s="39"/>
      <c r="AP11" s="39"/>
      <c r="AQ11" s="39"/>
      <c r="AR11" s="39"/>
      <c r="AS11" s="39"/>
    </row>
    <row r="12" spans="1:45" s="77" customFormat="1" ht="42" customHeight="1" thickBot="1" x14ac:dyDescent="0.45">
      <c r="A12" s="39"/>
      <c r="B12" s="39"/>
      <c r="C12" s="39"/>
      <c r="D12" s="26"/>
      <c r="E12" s="76"/>
      <c r="F12" s="76"/>
      <c r="G12" s="76"/>
      <c r="H12" s="26"/>
      <c r="I12" s="208"/>
      <c r="J12" s="209"/>
      <c r="K12" s="213" t="str">
        <f>IF(K8&gt;K9,H8,IF(K8=K9,"",H9))</f>
        <v>Наговицын - Хохряков</v>
      </c>
      <c r="L12" s="213"/>
      <c r="M12" s="220"/>
      <c r="N12" s="73">
        <v>3</v>
      </c>
      <c r="O12" s="50"/>
      <c r="P12" s="33"/>
      <c r="Q12" s="33"/>
      <c r="R12" s="33"/>
      <c r="S12" s="33"/>
      <c r="T12" s="33"/>
      <c r="U12" s="33"/>
      <c r="V12" s="33"/>
      <c r="W12" s="33"/>
      <c r="X12" s="33"/>
      <c r="Y12" s="33"/>
      <c r="Z12" s="33"/>
      <c r="AA12" s="71"/>
      <c r="AB12" s="73">
        <v>0</v>
      </c>
      <c r="AC12" s="227" t="str">
        <f>IF(AE8&gt;AE9,AF8,IF(AE8=AE9,"",AF9))</f>
        <v>Чупин - Новиков</v>
      </c>
      <c r="AD12" s="213"/>
      <c r="AE12" s="214"/>
      <c r="AF12" s="215"/>
      <c r="AG12" s="216"/>
      <c r="AH12" s="26"/>
      <c r="AI12" s="76"/>
      <c r="AJ12" s="76"/>
      <c r="AK12" s="76"/>
      <c r="AL12" s="26"/>
      <c r="AM12" s="26"/>
      <c r="AN12" s="39"/>
      <c r="AO12" s="39"/>
      <c r="AP12" s="39"/>
      <c r="AQ12" s="39"/>
      <c r="AR12" s="39"/>
      <c r="AS12" s="39"/>
    </row>
    <row r="13" spans="1:45" s="77" customFormat="1" ht="42" customHeight="1" thickTop="1" x14ac:dyDescent="0.4">
      <c r="A13" s="39"/>
      <c r="B13" s="39"/>
      <c r="C13" s="39"/>
      <c r="D13" s="26"/>
      <c r="E13" s="76"/>
      <c r="F13" s="76"/>
      <c r="G13" s="76"/>
      <c r="H13" s="26"/>
      <c r="I13" s="208"/>
      <c r="J13" s="209"/>
      <c r="K13" s="222" t="str">
        <f>IF(K16&gt;K17,H16,IF(K16=K17,"",H17))</f>
        <v>Васильев - Харитонова</v>
      </c>
      <c r="L13" s="222"/>
      <c r="M13" s="224"/>
      <c r="N13" s="42">
        <v>0</v>
      </c>
      <c r="O13" s="50"/>
      <c r="P13" s="33"/>
      <c r="Q13" s="33"/>
      <c r="R13" s="33"/>
      <c r="S13" s="33"/>
      <c r="T13" s="33"/>
      <c r="U13" s="33"/>
      <c r="V13" s="33"/>
      <c r="W13" s="33"/>
      <c r="X13" s="33"/>
      <c r="Y13" s="33"/>
      <c r="Z13" s="33"/>
      <c r="AA13" s="71"/>
      <c r="AB13" s="47">
        <v>3</v>
      </c>
      <c r="AC13" s="222" t="str">
        <f>IF(AE16&gt;AE17,AF16,IF(AE16=AE17,"",AF17))</f>
        <v>Степанов - Бердников</v>
      </c>
      <c r="AD13" s="222"/>
      <c r="AE13" s="224"/>
      <c r="AF13" s="215"/>
      <c r="AG13" s="216"/>
      <c r="AH13" s="26"/>
      <c r="AI13" s="76"/>
      <c r="AJ13" s="76"/>
      <c r="AK13" s="76"/>
      <c r="AL13" s="26"/>
      <c r="AM13" s="26"/>
      <c r="AN13" s="39"/>
      <c r="AO13" s="39"/>
      <c r="AP13" s="39"/>
      <c r="AQ13" s="39"/>
      <c r="AR13" s="39"/>
      <c r="AS13" s="39"/>
    </row>
    <row r="14" spans="1:45" s="77" customFormat="1" ht="42" customHeight="1" thickBot="1" x14ac:dyDescent="0.45">
      <c r="A14" s="39"/>
      <c r="B14" s="232"/>
      <c r="C14" s="233"/>
      <c r="D14" s="40" t="s">
        <v>72</v>
      </c>
      <c r="E14" s="227" t="s">
        <v>107</v>
      </c>
      <c r="F14" s="213"/>
      <c r="G14" s="220"/>
      <c r="H14" s="73">
        <v>3</v>
      </c>
      <c r="I14" s="72"/>
      <c r="J14" s="43"/>
      <c r="K14" s="26"/>
      <c r="L14" s="26"/>
      <c r="M14" s="43"/>
      <c r="N14" s="26"/>
      <c r="O14" s="31"/>
      <c r="P14" s="31"/>
      <c r="Q14" s="31"/>
      <c r="R14" s="31"/>
      <c r="S14" s="31"/>
      <c r="T14" s="31"/>
      <c r="U14" s="31"/>
      <c r="V14" s="31"/>
      <c r="W14" s="31"/>
      <c r="X14" s="31"/>
      <c r="Y14" s="31"/>
      <c r="Z14" s="31"/>
      <c r="AA14" s="31"/>
      <c r="AB14" s="48"/>
      <c r="AC14" s="31"/>
      <c r="AD14" s="31"/>
      <c r="AE14" s="43"/>
      <c r="AF14" s="26"/>
      <c r="AG14" s="71"/>
      <c r="AH14" s="73">
        <v>0</v>
      </c>
      <c r="AI14" s="227" t="s">
        <v>89</v>
      </c>
      <c r="AJ14" s="213"/>
      <c r="AK14" s="213"/>
      <c r="AL14" s="40" t="s">
        <v>34</v>
      </c>
      <c r="AM14" s="221"/>
      <c r="AN14" s="216"/>
      <c r="AO14" s="39"/>
      <c r="AP14" s="39"/>
      <c r="AQ14" s="39"/>
      <c r="AR14" s="39"/>
      <c r="AS14" s="39"/>
    </row>
    <row r="15" spans="1:45" s="77" customFormat="1" ht="42" customHeight="1" thickTop="1" x14ac:dyDescent="0.4">
      <c r="A15" s="39"/>
      <c r="B15" s="232"/>
      <c r="C15" s="233"/>
      <c r="D15" s="40" t="s">
        <v>73</v>
      </c>
      <c r="E15" s="247"/>
      <c r="F15" s="247"/>
      <c r="G15" s="248"/>
      <c r="H15" s="42">
        <v>0</v>
      </c>
      <c r="I15" s="72"/>
      <c r="J15" s="43"/>
      <c r="K15" s="26"/>
      <c r="L15" s="26"/>
      <c r="M15" s="43"/>
      <c r="N15" s="26"/>
      <c r="O15" s="31"/>
      <c r="P15" s="31"/>
      <c r="Q15" s="31"/>
      <c r="R15" s="31"/>
      <c r="S15" s="31"/>
      <c r="T15" s="31"/>
      <c r="U15" s="31"/>
      <c r="V15" s="31"/>
      <c r="W15" s="31"/>
      <c r="X15" s="31"/>
      <c r="Y15" s="31"/>
      <c r="Z15" s="31"/>
      <c r="AA15" s="31"/>
      <c r="AB15" s="48"/>
      <c r="AC15" s="31"/>
      <c r="AD15" s="31"/>
      <c r="AE15" s="43"/>
      <c r="AF15" s="26"/>
      <c r="AG15" s="71"/>
      <c r="AH15" s="47">
        <v>3</v>
      </c>
      <c r="AI15" s="222" t="s">
        <v>113</v>
      </c>
      <c r="AJ15" s="222"/>
      <c r="AK15" s="222"/>
      <c r="AL15" s="40" t="s">
        <v>74</v>
      </c>
      <c r="AM15" s="221"/>
      <c r="AN15" s="216"/>
      <c r="AO15" s="39"/>
      <c r="AP15" s="39"/>
      <c r="AQ15" s="39"/>
      <c r="AR15" s="39"/>
      <c r="AS15" s="39"/>
    </row>
    <row r="16" spans="1:45" ht="42" customHeight="1" thickBot="1" x14ac:dyDescent="0.45">
      <c r="A16" s="39"/>
      <c r="B16" s="39"/>
      <c r="C16" s="39"/>
      <c r="D16" s="26"/>
      <c r="E16" s="76"/>
      <c r="F16" s="238"/>
      <c r="G16" s="239"/>
      <c r="H16" s="213" t="str">
        <f>IF(H14&gt;H15,E14,IF(H14=H15,"",E15))</f>
        <v>Васильев - Харитонова</v>
      </c>
      <c r="I16" s="213"/>
      <c r="J16" s="214"/>
      <c r="K16" s="42">
        <v>3</v>
      </c>
      <c r="L16" s="72"/>
      <c r="M16" s="43"/>
      <c r="N16" s="26"/>
      <c r="O16" s="26"/>
      <c r="P16" s="26"/>
      <c r="Q16" s="26"/>
      <c r="R16" s="26"/>
      <c r="S16" s="26"/>
      <c r="T16" s="26"/>
      <c r="U16" s="26"/>
      <c r="V16" s="26"/>
      <c r="W16" s="26"/>
      <c r="X16" s="26"/>
      <c r="Y16" s="26"/>
      <c r="Z16" s="26"/>
      <c r="AA16" s="26"/>
      <c r="AB16" s="43"/>
      <c r="AC16" s="26"/>
      <c r="AD16" s="71"/>
      <c r="AE16" s="47">
        <v>0</v>
      </c>
      <c r="AF16" s="212" t="str">
        <f>IF(AH14&gt;AH15,AI14,IF(AH14=AH15,"",AI15))</f>
        <v>Жуланов - Борискина</v>
      </c>
      <c r="AG16" s="213"/>
      <c r="AH16" s="214"/>
      <c r="AI16" s="243"/>
      <c r="AJ16" s="244"/>
      <c r="AK16" s="76"/>
      <c r="AL16" s="26"/>
      <c r="AM16" s="26"/>
      <c r="AN16" s="39"/>
      <c r="AO16" s="39"/>
      <c r="AP16" s="39"/>
      <c r="AQ16" s="39"/>
      <c r="AR16" s="39"/>
      <c r="AS16" s="39"/>
    </row>
    <row r="17" spans="1:45" ht="42" customHeight="1" thickTop="1" x14ac:dyDescent="0.45">
      <c r="A17" s="39"/>
      <c r="B17" s="39"/>
      <c r="C17" s="39"/>
      <c r="D17" s="26"/>
      <c r="E17" s="76"/>
      <c r="F17" s="238"/>
      <c r="G17" s="239"/>
      <c r="H17" s="222" t="str">
        <f>IF(H18&gt;H19,E18,IF(H18=H19,"",E19))</f>
        <v>Вяльшина - Саляхова</v>
      </c>
      <c r="I17" s="222"/>
      <c r="J17" s="222"/>
      <c r="K17" s="73">
        <v>0</v>
      </c>
      <c r="L17" s="72"/>
      <c r="M17" s="43"/>
      <c r="N17" s="26"/>
      <c r="O17" s="230" t="s">
        <v>20</v>
      </c>
      <c r="P17" s="230"/>
      <c r="Q17" s="230"/>
      <c r="R17" s="34"/>
      <c r="S17" s="26"/>
      <c r="T17" s="26"/>
      <c r="U17" s="26"/>
      <c r="V17" s="26"/>
      <c r="W17" s="26"/>
      <c r="X17" s="34"/>
      <c r="Y17" s="230" t="s">
        <v>20</v>
      </c>
      <c r="Z17" s="230"/>
      <c r="AA17" s="230"/>
      <c r="AB17" s="43"/>
      <c r="AC17" s="26"/>
      <c r="AD17" s="71"/>
      <c r="AE17" s="73">
        <v>3</v>
      </c>
      <c r="AF17" s="222" t="str">
        <f>IF(AH18&gt;AH19,AI18,IF(AH18=AH19,"",AI19))</f>
        <v>Степанов - Бердников</v>
      </c>
      <c r="AG17" s="222"/>
      <c r="AH17" s="224"/>
      <c r="AI17" s="243"/>
      <c r="AJ17" s="244"/>
      <c r="AK17" s="76"/>
      <c r="AL17" s="26"/>
      <c r="AM17" s="26"/>
      <c r="AN17" s="39"/>
      <c r="AO17" s="39"/>
      <c r="AP17" s="39"/>
      <c r="AQ17" s="39"/>
      <c r="AR17" s="39"/>
      <c r="AS17" s="39"/>
    </row>
    <row r="18" spans="1:45" ht="42" customHeight="1" thickBot="1" x14ac:dyDescent="0.5">
      <c r="A18" s="39"/>
      <c r="B18" s="232"/>
      <c r="C18" s="233"/>
      <c r="D18" s="40" t="s">
        <v>26</v>
      </c>
      <c r="E18" s="227" t="s">
        <v>108</v>
      </c>
      <c r="F18" s="213"/>
      <c r="G18" s="214"/>
      <c r="H18" s="42">
        <v>3</v>
      </c>
      <c r="I18" s="72"/>
      <c r="J18" s="26"/>
      <c r="K18" s="26"/>
      <c r="L18" s="26"/>
      <c r="M18" s="43"/>
      <c r="N18" s="26"/>
      <c r="O18" s="26"/>
      <c r="P18" s="26"/>
      <c r="Q18" s="26"/>
      <c r="R18" s="26"/>
      <c r="S18" s="230" t="s">
        <v>21</v>
      </c>
      <c r="T18" s="230"/>
      <c r="U18" s="230"/>
      <c r="V18" s="230"/>
      <c r="W18" s="230"/>
      <c r="X18" s="26"/>
      <c r="Y18" s="26"/>
      <c r="Z18" s="26"/>
      <c r="AA18" s="26"/>
      <c r="AB18" s="43"/>
      <c r="AC18" s="26"/>
      <c r="AD18" s="26"/>
      <c r="AE18" s="34"/>
      <c r="AF18" s="26"/>
      <c r="AG18" s="71"/>
      <c r="AH18" s="47">
        <v>3</v>
      </c>
      <c r="AI18" s="212" t="s">
        <v>84</v>
      </c>
      <c r="AJ18" s="213"/>
      <c r="AK18" s="213"/>
      <c r="AL18" s="40" t="s">
        <v>75</v>
      </c>
      <c r="AM18" s="221"/>
      <c r="AN18" s="216"/>
      <c r="AO18" s="39"/>
      <c r="AP18" s="39"/>
      <c r="AQ18" s="39"/>
      <c r="AR18" s="39"/>
      <c r="AS18" s="39"/>
    </row>
    <row r="19" spans="1:45" ht="42" customHeight="1" thickTop="1" x14ac:dyDescent="0.4">
      <c r="A19" s="39"/>
      <c r="B19" s="232"/>
      <c r="C19" s="233"/>
      <c r="D19" s="40" t="s">
        <v>25</v>
      </c>
      <c r="E19" s="222"/>
      <c r="F19" s="222"/>
      <c r="G19" s="222"/>
      <c r="H19" s="73">
        <v>0</v>
      </c>
      <c r="I19" s="72"/>
      <c r="J19" s="26"/>
      <c r="K19" s="26"/>
      <c r="L19" s="26"/>
      <c r="M19" s="43"/>
      <c r="N19" s="26"/>
      <c r="O19" s="49"/>
      <c r="P19" s="71"/>
      <c r="Q19" s="26"/>
      <c r="R19" s="71"/>
      <c r="S19" s="26"/>
      <c r="T19" s="26"/>
      <c r="U19" s="26"/>
      <c r="V19" s="26"/>
      <c r="W19" s="26"/>
      <c r="X19" s="72"/>
      <c r="Y19" s="26"/>
      <c r="Z19" s="72"/>
      <c r="AA19" s="26"/>
      <c r="AB19" s="43"/>
      <c r="AC19" s="26"/>
      <c r="AD19" s="26"/>
      <c r="AE19" s="26"/>
      <c r="AF19" s="26"/>
      <c r="AG19" s="71"/>
      <c r="AH19" s="73">
        <v>0</v>
      </c>
      <c r="AI19" s="222"/>
      <c r="AJ19" s="222"/>
      <c r="AK19" s="222"/>
      <c r="AL19" s="40" t="s">
        <v>33</v>
      </c>
      <c r="AM19" s="221"/>
      <c r="AN19" s="216"/>
      <c r="AO19" s="39"/>
      <c r="AP19" s="39"/>
      <c r="AQ19" s="39"/>
      <c r="AR19" s="39"/>
      <c r="AS19" s="39"/>
    </row>
    <row r="20" spans="1:45" ht="42" customHeight="1" thickBot="1" x14ac:dyDescent="0.45">
      <c r="A20" s="39"/>
      <c r="B20" s="39"/>
      <c r="C20" s="39"/>
      <c r="D20" s="26"/>
      <c r="E20" s="76"/>
      <c r="F20" s="76"/>
      <c r="G20" s="76"/>
      <c r="H20" s="26"/>
      <c r="I20" s="26"/>
      <c r="J20" s="26"/>
      <c r="K20" s="26"/>
      <c r="L20" s="232"/>
      <c r="M20" s="233"/>
      <c r="N20" s="212" t="str">
        <f>IF(N12&gt;N13,K12,IF(N12=N13,"",K13))</f>
        <v>Наговицын - Хохряков</v>
      </c>
      <c r="O20" s="213"/>
      <c r="P20" s="220"/>
      <c r="Q20" s="73">
        <v>3</v>
      </c>
      <c r="R20" s="222" t="str">
        <f>IF(Q20&gt;Q21,N20,IF(Q20=Q21,"",N21))</f>
        <v>Наговицын - Хохряков</v>
      </c>
      <c r="S20" s="228">
        <v>0</v>
      </c>
      <c r="T20" s="26"/>
      <c r="U20" s="229" t="s">
        <v>0</v>
      </c>
      <c r="V20" s="74"/>
      <c r="W20" s="228">
        <v>3</v>
      </c>
      <c r="X20" s="222" t="str">
        <f>IF(Y20&gt;Y21,Z20,IF(Y20=Y21,"",Z21))</f>
        <v>Фадеев - Сальников</v>
      </c>
      <c r="Y20" s="73">
        <v>0</v>
      </c>
      <c r="Z20" s="227" t="str">
        <f>IF(AB12&gt;AB13,AC12,IF(AB12=AB13,"",AC13))</f>
        <v>Степанов - Бердников</v>
      </c>
      <c r="AA20" s="213"/>
      <c r="AB20" s="214"/>
      <c r="AC20" s="215"/>
      <c r="AD20" s="216"/>
      <c r="AE20" s="27"/>
      <c r="AF20" s="26"/>
      <c r="AG20" s="26"/>
      <c r="AH20" s="26"/>
      <c r="AI20" s="76"/>
      <c r="AJ20" s="76"/>
      <c r="AK20" s="76"/>
      <c r="AL20" s="26"/>
      <c r="AM20" s="26"/>
      <c r="AN20" s="39"/>
      <c r="AO20" s="39"/>
      <c r="AP20" s="39"/>
      <c r="AQ20" s="39"/>
      <c r="AR20" s="39"/>
      <c r="AS20" s="39"/>
    </row>
    <row r="21" spans="1:45" ht="42" customHeight="1" thickTop="1" x14ac:dyDescent="0.4">
      <c r="A21" s="39"/>
      <c r="B21" s="39"/>
      <c r="C21" s="39"/>
      <c r="D21" s="26"/>
      <c r="E21" s="76"/>
      <c r="F21" s="76"/>
      <c r="G21" s="76"/>
      <c r="H21" s="26"/>
      <c r="I21" s="26"/>
      <c r="J21" s="26"/>
      <c r="K21" s="26"/>
      <c r="L21" s="208"/>
      <c r="M21" s="209"/>
      <c r="N21" s="222" t="str">
        <f>IF(N28&gt;N29,K28,IF(N28=N29,"",K29))</f>
        <v>Сметанин - Кутявин</v>
      </c>
      <c r="O21" s="222"/>
      <c r="P21" s="222"/>
      <c r="Q21" s="73">
        <v>0</v>
      </c>
      <c r="R21" s="222"/>
      <c r="S21" s="228"/>
      <c r="T21" s="26"/>
      <c r="U21" s="229"/>
      <c r="V21" s="74"/>
      <c r="W21" s="228"/>
      <c r="X21" s="222"/>
      <c r="Y21" s="73">
        <v>3</v>
      </c>
      <c r="Z21" s="222" t="str">
        <f>IF(AB28&gt;AB29,AC28,IF(AB28=AB29,"",AC29))</f>
        <v>Фадеев - Сальников</v>
      </c>
      <c r="AA21" s="222"/>
      <c r="AB21" s="224"/>
      <c r="AC21" s="215"/>
      <c r="AD21" s="216"/>
      <c r="AE21" s="27"/>
      <c r="AF21" s="26"/>
      <c r="AG21" s="26"/>
      <c r="AH21" s="26"/>
      <c r="AI21" s="76"/>
      <c r="AJ21" s="76"/>
      <c r="AK21" s="76"/>
      <c r="AL21" s="26"/>
      <c r="AM21" s="26"/>
      <c r="AN21" s="39"/>
      <c r="AO21" s="39"/>
      <c r="AP21" s="39"/>
      <c r="AQ21" s="39"/>
      <c r="AR21" s="39"/>
      <c r="AS21" s="39"/>
    </row>
    <row r="22" spans="1:45" ht="42" customHeight="1" thickBot="1" x14ac:dyDescent="0.45">
      <c r="A22" s="39"/>
      <c r="B22" s="232"/>
      <c r="C22" s="233"/>
      <c r="D22" s="40" t="s">
        <v>27</v>
      </c>
      <c r="E22" s="227" t="s">
        <v>109</v>
      </c>
      <c r="F22" s="213"/>
      <c r="G22" s="220"/>
      <c r="H22" s="73">
        <v>3</v>
      </c>
      <c r="I22" s="72"/>
      <c r="J22" s="26"/>
      <c r="K22" s="26"/>
      <c r="L22" s="26"/>
      <c r="M22" s="52"/>
      <c r="N22" s="26"/>
      <c r="O22" s="26"/>
      <c r="P22" s="71"/>
      <c r="Q22" s="26"/>
      <c r="R22" s="71"/>
      <c r="S22" s="53"/>
      <c r="T22" s="26"/>
      <c r="U22" s="26"/>
      <c r="V22" s="26"/>
      <c r="W22" s="26"/>
      <c r="X22" s="72"/>
      <c r="Y22" s="53"/>
      <c r="Z22" s="72"/>
      <c r="AA22" s="26"/>
      <c r="AB22" s="43"/>
      <c r="AC22" s="26"/>
      <c r="AD22" s="26"/>
      <c r="AE22" s="26"/>
      <c r="AF22" s="26"/>
      <c r="AG22" s="71"/>
      <c r="AH22" s="73">
        <v>0</v>
      </c>
      <c r="AI22" s="227" t="s">
        <v>114</v>
      </c>
      <c r="AJ22" s="213"/>
      <c r="AK22" s="213"/>
      <c r="AL22" s="40" t="s">
        <v>36</v>
      </c>
      <c r="AM22" s="221"/>
      <c r="AN22" s="216"/>
      <c r="AO22" s="39"/>
      <c r="AP22" s="39"/>
      <c r="AQ22" s="39"/>
      <c r="AR22" s="39"/>
      <c r="AS22" s="39"/>
    </row>
    <row r="23" spans="1:45" ht="42" customHeight="1" thickTop="1" x14ac:dyDescent="0.4">
      <c r="A23" s="39"/>
      <c r="B23" s="232"/>
      <c r="C23" s="233"/>
      <c r="D23" s="40" t="s">
        <v>76</v>
      </c>
      <c r="E23" s="222"/>
      <c r="F23" s="222"/>
      <c r="G23" s="224"/>
      <c r="H23" s="42">
        <v>0</v>
      </c>
      <c r="I23" s="72"/>
      <c r="J23" s="32"/>
      <c r="K23" s="26"/>
      <c r="L23" s="26"/>
      <c r="M23" s="43"/>
      <c r="N23" s="26"/>
      <c r="O23" s="26"/>
      <c r="P23" s="26"/>
      <c r="Q23" s="26"/>
      <c r="R23" s="225"/>
      <c r="S23" s="225"/>
      <c r="T23" s="225"/>
      <c r="U23" s="225"/>
      <c r="V23" s="225"/>
      <c r="W23" s="225"/>
      <c r="X23" s="225"/>
      <c r="Y23" s="26"/>
      <c r="Z23" s="26"/>
      <c r="AA23" s="26"/>
      <c r="AB23" s="43"/>
      <c r="AC23" s="26"/>
      <c r="AD23" s="26"/>
      <c r="AE23" s="26"/>
      <c r="AF23" s="26"/>
      <c r="AG23" s="71"/>
      <c r="AH23" s="47">
        <v>3</v>
      </c>
      <c r="AI23" s="222" t="s">
        <v>115</v>
      </c>
      <c r="AJ23" s="222"/>
      <c r="AK23" s="222"/>
      <c r="AL23" s="40" t="s">
        <v>35</v>
      </c>
      <c r="AM23" s="221"/>
      <c r="AN23" s="216"/>
      <c r="AO23" s="39"/>
      <c r="AP23" s="39"/>
      <c r="AQ23" s="39"/>
      <c r="AR23" s="39"/>
      <c r="AS23" s="39"/>
    </row>
    <row r="24" spans="1:45" ht="42" customHeight="1" thickBot="1" x14ac:dyDescent="0.45">
      <c r="A24" s="39"/>
      <c r="B24" s="39"/>
      <c r="C24" s="39"/>
      <c r="D24" s="26"/>
      <c r="E24" s="76"/>
      <c r="F24" s="238"/>
      <c r="G24" s="239"/>
      <c r="H24" s="213" t="str">
        <f>IF(H22&gt;H23,E22,IF(H22=H23,"",E23))</f>
        <v>Сметанин - Кутявин</v>
      </c>
      <c r="I24" s="213"/>
      <c r="J24" s="220"/>
      <c r="K24" s="73">
        <v>3</v>
      </c>
      <c r="L24" s="72"/>
      <c r="M24" s="43"/>
      <c r="N24" s="26"/>
      <c r="O24" s="26"/>
      <c r="P24" s="26"/>
      <c r="Q24" s="35"/>
      <c r="R24" s="70"/>
      <c r="S24" s="28"/>
      <c r="T24" s="26"/>
      <c r="U24" s="74"/>
      <c r="V24" s="74"/>
      <c r="W24" s="29"/>
      <c r="X24" s="70"/>
      <c r="Y24" s="35"/>
      <c r="Z24" s="26"/>
      <c r="AA24" s="26"/>
      <c r="AB24" s="43"/>
      <c r="AC24" s="26"/>
      <c r="AD24" s="71"/>
      <c r="AE24" s="73">
        <v>3</v>
      </c>
      <c r="AF24" s="227" t="str">
        <f>IF(AH22&gt;AH23,AI22,IF(AH22=AH23,"",AI23))</f>
        <v>Сюбкаев - Пономарева</v>
      </c>
      <c r="AG24" s="213"/>
      <c r="AH24" s="214"/>
      <c r="AI24" s="243"/>
      <c r="AJ24" s="244"/>
      <c r="AK24" s="76"/>
      <c r="AL24" s="26"/>
      <c r="AM24" s="26"/>
      <c r="AN24" s="39"/>
      <c r="AO24" s="39"/>
      <c r="AP24" s="39"/>
      <c r="AQ24" s="39"/>
      <c r="AR24" s="39"/>
      <c r="AS24" s="39"/>
    </row>
    <row r="25" spans="1:45" ht="42" customHeight="1" thickTop="1" x14ac:dyDescent="0.4">
      <c r="A25" s="39"/>
      <c r="B25" s="39"/>
      <c r="C25" s="39"/>
      <c r="D25" s="26"/>
      <c r="E25" s="76"/>
      <c r="F25" s="238"/>
      <c r="G25" s="239"/>
      <c r="H25" s="222" t="str">
        <f>IF(H26&gt;H27,E26,IF(H26=H27,"",E27))</f>
        <v>Варламов - Башегуров</v>
      </c>
      <c r="I25" s="222"/>
      <c r="J25" s="224"/>
      <c r="K25" s="42">
        <v>0</v>
      </c>
      <c r="L25" s="50"/>
      <c r="M25" s="44"/>
      <c r="N25" s="33"/>
      <c r="O25" s="26"/>
      <c r="P25" s="26"/>
      <c r="Q25" s="26"/>
      <c r="R25" s="26"/>
      <c r="S25" s="26"/>
      <c r="T25" s="26"/>
      <c r="U25" s="26"/>
      <c r="V25" s="26"/>
      <c r="W25" s="26"/>
      <c r="X25" s="26"/>
      <c r="Y25" s="26"/>
      <c r="Z25" s="26"/>
      <c r="AA25" s="26"/>
      <c r="AB25" s="43"/>
      <c r="AC25" s="26"/>
      <c r="AD25" s="71"/>
      <c r="AE25" s="47">
        <v>1</v>
      </c>
      <c r="AF25" s="246" t="str">
        <f>IF(AH26&gt;AH27,AI26,IF(AH26=AH27,"",AI27))</f>
        <v>Крашенко - Бортников</v>
      </c>
      <c r="AG25" s="222"/>
      <c r="AH25" s="224"/>
      <c r="AI25" s="243"/>
      <c r="AJ25" s="244"/>
      <c r="AK25" s="76"/>
      <c r="AL25" s="26"/>
      <c r="AM25" s="26"/>
      <c r="AN25" s="39"/>
      <c r="AO25" s="39"/>
      <c r="AP25" s="39"/>
      <c r="AQ25" s="39"/>
      <c r="AR25" s="39"/>
      <c r="AS25" s="39"/>
    </row>
    <row r="26" spans="1:45" ht="42" customHeight="1" thickBot="1" x14ac:dyDescent="0.45">
      <c r="A26" s="39"/>
      <c r="B26" s="232"/>
      <c r="C26" s="233"/>
      <c r="D26" s="40" t="s">
        <v>77</v>
      </c>
      <c r="E26" s="227" t="s">
        <v>110</v>
      </c>
      <c r="F26" s="213"/>
      <c r="G26" s="214"/>
      <c r="H26" s="42">
        <v>3</v>
      </c>
      <c r="I26" s="72"/>
      <c r="J26" s="43"/>
      <c r="K26" s="26"/>
      <c r="L26" s="36"/>
      <c r="M26" s="45"/>
      <c r="N26" s="36"/>
      <c r="O26" s="37"/>
      <c r="P26" s="37"/>
      <c r="Q26" s="37"/>
      <c r="R26" s="37"/>
      <c r="S26" s="27"/>
      <c r="T26" s="55"/>
      <c r="U26" s="55"/>
      <c r="V26" s="55"/>
      <c r="W26" s="38"/>
      <c r="X26" s="27"/>
      <c r="Y26" s="55"/>
      <c r="Z26" s="27"/>
      <c r="AA26" s="30"/>
      <c r="AB26" s="46"/>
      <c r="AC26" s="36"/>
      <c r="AD26" s="36"/>
      <c r="AE26" s="46"/>
      <c r="AF26" s="26"/>
      <c r="AG26" s="78"/>
      <c r="AH26" s="47">
        <v>3</v>
      </c>
      <c r="AI26" s="212" t="s">
        <v>116</v>
      </c>
      <c r="AJ26" s="213"/>
      <c r="AK26" s="213"/>
      <c r="AL26" s="40" t="s">
        <v>78</v>
      </c>
      <c r="AM26" s="221"/>
      <c r="AN26" s="216"/>
      <c r="AO26" s="39"/>
      <c r="AP26" s="39"/>
      <c r="AQ26" s="39"/>
      <c r="AR26" s="39"/>
      <c r="AS26" s="39"/>
    </row>
    <row r="27" spans="1:45" ht="42" customHeight="1" thickTop="1" x14ac:dyDescent="0.4">
      <c r="A27" s="39"/>
      <c r="B27" s="232"/>
      <c r="C27" s="233"/>
      <c r="D27" s="40" t="s">
        <v>79</v>
      </c>
      <c r="E27" s="222" t="s">
        <v>111</v>
      </c>
      <c r="F27" s="222"/>
      <c r="G27" s="222"/>
      <c r="H27" s="73">
        <v>0</v>
      </c>
      <c r="I27" s="72"/>
      <c r="J27" s="43"/>
      <c r="K27" s="26"/>
      <c r="L27" s="26"/>
      <c r="M27" s="43"/>
      <c r="N27" s="34"/>
      <c r="O27" s="26"/>
      <c r="P27" s="26"/>
      <c r="Q27" s="69"/>
      <c r="R27" s="69"/>
      <c r="S27" s="26"/>
      <c r="T27" s="26"/>
      <c r="U27" s="26"/>
      <c r="V27" s="26"/>
      <c r="W27" s="26"/>
      <c r="X27" s="26"/>
      <c r="Y27" s="26"/>
      <c r="Z27" s="26"/>
      <c r="AA27" s="26"/>
      <c r="AB27" s="43"/>
      <c r="AC27" s="26"/>
      <c r="AD27" s="26"/>
      <c r="AE27" s="43"/>
      <c r="AF27" s="26"/>
      <c r="AG27" s="71"/>
      <c r="AH27" s="73">
        <v>0</v>
      </c>
      <c r="AI27" s="222"/>
      <c r="AJ27" s="222"/>
      <c r="AK27" s="222"/>
      <c r="AL27" s="40" t="s">
        <v>80</v>
      </c>
      <c r="AM27" s="221"/>
      <c r="AN27" s="216"/>
      <c r="AO27" s="39"/>
      <c r="AP27" s="39"/>
      <c r="AQ27" s="39"/>
      <c r="AR27" s="39"/>
      <c r="AS27" s="39"/>
    </row>
    <row r="28" spans="1:45" ht="42" customHeight="1" thickBot="1" x14ac:dyDescent="0.45">
      <c r="A28" s="39"/>
      <c r="B28" s="39"/>
      <c r="C28" s="39"/>
      <c r="D28" s="26"/>
      <c r="E28" s="76"/>
      <c r="F28" s="76"/>
      <c r="G28" s="76"/>
      <c r="H28" s="26"/>
      <c r="I28" s="208"/>
      <c r="J28" s="209"/>
      <c r="K28" s="213" t="str">
        <f>IF(K24&gt;K25,H24,IF(K24=K25,"",H25))</f>
        <v>Сметанин - Кутявин</v>
      </c>
      <c r="L28" s="213"/>
      <c r="M28" s="214"/>
      <c r="N28" s="42">
        <v>3</v>
      </c>
      <c r="O28" s="72"/>
      <c r="P28" s="26"/>
      <c r="Q28" s="69"/>
      <c r="R28" s="69"/>
      <c r="S28" s="26"/>
      <c r="T28" s="26"/>
      <c r="U28" s="26"/>
      <c r="V28" s="26"/>
      <c r="W28" s="26"/>
      <c r="X28" s="26"/>
      <c r="Y28" s="26"/>
      <c r="Z28" s="26"/>
      <c r="AA28" s="71"/>
      <c r="AB28" s="47">
        <v>0</v>
      </c>
      <c r="AC28" s="212" t="str">
        <f>IF(AE24&gt;AE25,AF24,IF(AE24=AE25,"",AF25))</f>
        <v>Сюбкаев - Пономарева</v>
      </c>
      <c r="AD28" s="213"/>
      <c r="AE28" s="214"/>
      <c r="AF28" s="215"/>
      <c r="AG28" s="216"/>
      <c r="AH28" s="26"/>
      <c r="AI28" s="76"/>
      <c r="AJ28" s="76"/>
      <c r="AK28" s="76"/>
      <c r="AL28" s="26"/>
      <c r="AM28" s="26"/>
      <c r="AN28" s="39"/>
      <c r="AO28" s="39"/>
      <c r="AP28" s="39"/>
      <c r="AQ28" s="39"/>
      <c r="AR28" s="39"/>
      <c r="AS28" s="39"/>
    </row>
    <row r="29" spans="1:45" ht="42" customHeight="1" thickTop="1" x14ac:dyDescent="0.4">
      <c r="A29" s="39"/>
      <c r="B29" s="39"/>
      <c r="C29" s="39"/>
      <c r="D29" s="26"/>
      <c r="E29" s="76"/>
      <c r="F29" s="76"/>
      <c r="G29" s="76"/>
      <c r="H29" s="26"/>
      <c r="I29" s="208"/>
      <c r="J29" s="209"/>
      <c r="K29" s="222" t="str">
        <f>IF(K32&gt;K33,H32,IF(K32=K33,"",H33))</f>
        <v>Кононова - Фефилова</v>
      </c>
      <c r="L29" s="222"/>
      <c r="M29" s="222"/>
      <c r="N29" s="73">
        <v>0</v>
      </c>
      <c r="O29" s="72"/>
      <c r="P29" s="26"/>
      <c r="Q29" s="69"/>
      <c r="R29" s="69"/>
      <c r="S29" s="26"/>
      <c r="T29" s="26"/>
      <c r="U29" s="26"/>
      <c r="V29" s="26"/>
      <c r="W29" s="26"/>
      <c r="X29" s="26"/>
      <c r="Y29" s="26"/>
      <c r="Z29" s="26"/>
      <c r="AA29" s="71"/>
      <c r="AB29" s="73">
        <v>3</v>
      </c>
      <c r="AC29" s="222" t="str">
        <f>IF(AE32&gt;AE33,AF32,IF(AE32=AE33,"",AF33))</f>
        <v>Фадеев - Сальников</v>
      </c>
      <c r="AD29" s="222"/>
      <c r="AE29" s="224"/>
      <c r="AF29" s="215"/>
      <c r="AG29" s="216"/>
      <c r="AH29" s="26"/>
      <c r="AI29" s="76"/>
      <c r="AJ29" s="76"/>
      <c r="AK29" s="76"/>
      <c r="AL29" s="26"/>
      <c r="AM29" s="26"/>
      <c r="AN29" s="39"/>
      <c r="AO29" s="39"/>
      <c r="AP29" s="39"/>
      <c r="AQ29" s="39"/>
      <c r="AR29" s="39"/>
      <c r="AS29" s="39"/>
    </row>
    <row r="30" spans="1:45" ht="42" customHeight="1" thickBot="1" x14ac:dyDescent="0.45">
      <c r="A30" s="39"/>
      <c r="B30" s="232"/>
      <c r="C30" s="233"/>
      <c r="D30" s="40" t="s">
        <v>81</v>
      </c>
      <c r="E30" s="227" t="s">
        <v>88</v>
      </c>
      <c r="F30" s="213"/>
      <c r="G30" s="220"/>
      <c r="H30" s="73">
        <v>3</v>
      </c>
      <c r="I30" s="72"/>
      <c r="J30" s="43"/>
      <c r="K30" s="26"/>
      <c r="L30" s="26"/>
      <c r="M30" s="26"/>
      <c r="N30" s="26"/>
      <c r="O30" s="26"/>
      <c r="P30" s="26"/>
      <c r="Q30" s="69"/>
      <c r="R30" s="69"/>
      <c r="S30" s="26"/>
      <c r="T30" s="26"/>
      <c r="U30" s="26"/>
      <c r="V30" s="26"/>
      <c r="W30" s="26"/>
      <c r="X30" s="26"/>
      <c r="Y30" s="26"/>
      <c r="Z30" s="26"/>
      <c r="AA30" s="26"/>
      <c r="AB30" s="31"/>
      <c r="AC30" s="31"/>
      <c r="AD30" s="31"/>
      <c r="AE30" s="43"/>
      <c r="AF30" s="26"/>
      <c r="AG30" s="71"/>
      <c r="AH30" s="47">
        <v>3</v>
      </c>
      <c r="AI30" s="222" t="s">
        <v>117</v>
      </c>
      <c r="AJ30" s="222"/>
      <c r="AK30" s="222"/>
      <c r="AL30" s="40" t="s">
        <v>82</v>
      </c>
      <c r="AM30" s="221"/>
      <c r="AN30" s="216"/>
      <c r="AO30" s="39"/>
      <c r="AP30" s="39"/>
      <c r="AQ30" s="39"/>
      <c r="AR30" s="39"/>
      <c r="AS30" s="39"/>
    </row>
    <row r="31" spans="1:45" ht="42" customHeight="1" thickTop="1" thickBot="1" x14ac:dyDescent="0.45">
      <c r="A31" s="39"/>
      <c r="B31" s="232"/>
      <c r="C31" s="233"/>
      <c r="D31" s="40" t="s">
        <v>83</v>
      </c>
      <c r="E31" s="222"/>
      <c r="F31" s="222"/>
      <c r="G31" s="224"/>
      <c r="H31" s="42">
        <v>0</v>
      </c>
      <c r="I31" s="72"/>
      <c r="J31" s="43"/>
      <c r="K31" s="26"/>
      <c r="L31" s="26"/>
      <c r="M31" s="26"/>
      <c r="N31" s="26"/>
      <c r="O31" s="26"/>
      <c r="P31" s="26"/>
      <c r="Q31" s="69"/>
      <c r="R31" s="69"/>
      <c r="S31" s="26"/>
      <c r="T31" s="26"/>
      <c r="U31" s="26"/>
      <c r="V31" s="26"/>
      <c r="W31" s="26"/>
      <c r="X31" s="26"/>
      <c r="Y31" s="26"/>
      <c r="Z31" s="26"/>
      <c r="AA31" s="26"/>
      <c r="AB31" s="31"/>
      <c r="AC31" s="31"/>
      <c r="AD31" s="31"/>
      <c r="AE31" s="43"/>
      <c r="AF31" s="26"/>
      <c r="AG31" s="71"/>
      <c r="AH31" s="73">
        <v>0</v>
      </c>
      <c r="AI31" s="245"/>
      <c r="AJ31" s="245"/>
      <c r="AK31" s="245"/>
      <c r="AL31" s="40" t="s">
        <v>79</v>
      </c>
      <c r="AM31" s="221"/>
      <c r="AN31" s="216"/>
      <c r="AO31" s="39"/>
      <c r="AP31" s="39"/>
      <c r="AQ31" s="39"/>
      <c r="AR31" s="39"/>
      <c r="AS31" s="39"/>
    </row>
    <row r="32" spans="1:45" ht="42" customHeight="1" thickTop="1" thickBot="1" x14ac:dyDescent="0.45">
      <c r="A32" s="39"/>
      <c r="B32" s="39"/>
      <c r="C32" s="39"/>
      <c r="D32" s="26"/>
      <c r="E32" s="76"/>
      <c r="F32" s="238"/>
      <c r="G32" s="239"/>
      <c r="H32" s="213" t="str">
        <f>IF(H30&gt;H31,E30,IF(H30=H31,"",E31))</f>
        <v>Тухватуллин - Ившин</v>
      </c>
      <c r="I32" s="213"/>
      <c r="J32" s="214"/>
      <c r="K32" s="42">
        <v>0</v>
      </c>
      <c r="L32" s="72"/>
      <c r="M32" s="26"/>
      <c r="N32" s="26"/>
      <c r="O32" s="26"/>
      <c r="P32" s="26"/>
      <c r="Q32" s="69"/>
      <c r="R32" s="69"/>
      <c r="S32" s="26"/>
      <c r="T32" s="26"/>
      <c r="U32" s="26"/>
      <c r="V32" s="26"/>
      <c r="W32" s="26"/>
      <c r="X32" s="26"/>
      <c r="Y32" s="26"/>
      <c r="Z32" s="26"/>
      <c r="AA32" s="26"/>
      <c r="AB32" s="26"/>
      <c r="AC32" s="26"/>
      <c r="AD32" s="71"/>
      <c r="AE32" s="47">
        <v>0</v>
      </c>
      <c r="AF32" s="212" t="str">
        <f>IF(AH30&gt;AH31,AI30,IF(AH30=AH31,"",AI31))</f>
        <v>Тухватуллин - Ситников</v>
      </c>
      <c r="AG32" s="213"/>
      <c r="AH32" s="214"/>
      <c r="AI32" s="240"/>
      <c r="AJ32" s="241"/>
      <c r="AK32" s="76"/>
      <c r="AL32" s="26"/>
      <c r="AM32" s="26"/>
      <c r="AN32" s="39"/>
      <c r="AO32" s="39"/>
      <c r="AP32" s="39"/>
      <c r="AQ32" s="39"/>
      <c r="AR32" s="39"/>
      <c r="AS32" s="39"/>
    </row>
    <row r="33" spans="1:45" s="77" customFormat="1" ht="42" customHeight="1" thickTop="1" x14ac:dyDescent="0.4">
      <c r="A33" s="39"/>
      <c r="B33" s="39"/>
      <c r="C33" s="39"/>
      <c r="D33" s="26"/>
      <c r="E33" s="76"/>
      <c r="F33" s="238"/>
      <c r="G33" s="239"/>
      <c r="H33" s="222" t="str">
        <f>IF(H34&gt;H35,E34,IF(H34=H35,"",E35))</f>
        <v>Кононова - Фефилова</v>
      </c>
      <c r="I33" s="222"/>
      <c r="J33" s="222"/>
      <c r="K33" s="73">
        <v>3</v>
      </c>
      <c r="L33" s="72"/>
      <c r="M33" s="69"/>
      <c r="N33" s="69"/>
      <c r="O33" s="204"/>
      <c r="P33" s="204"/>
      <c r="Q33" s="26"/>
      <c r="R33" s="242"/>
      <c r="S33" s="242"/>
      <c r="T33" s="242"/>
      <c r="U33" s="242"/>
      <c r="V33" s="242"/>
      <c r="W33" s="242"/>
      <c r="X33" s="242"/>
      <c r="Y33" s="26"/>
      <c r="Z33" s="26"/>
      <c r="AA33" s="26"/>
      <c r="AB33" s="26"/>
      <c r="AC33" s="26"/>
      <c r="AD33" s="71"/>
      <c r="AE33" s="73">
        <v>3</v>
      </c>
      <c r="AF33" s="222" t="str">
        <f>IF(AH34&gt;AH35,AI34,IF(AH34=AH35,"",AI35))</f>
        <v>Фадеев - Сальников</v>
      </c>
      <c r="AG33" s="222"/>
      <c r="AH33" s="224"/>
      <c r="AI33" s="243"/>
      <c r="AJ33" s="244"/>
      <c r="AK33" s="76"/>
      <c r="AL33" s="26"/>
      <c r="AM33" s="26"/>
      <c r="AN33" s="39"/>
      <c r="AO33" s="39"/>
      <c r="AP33" s="39"/>
      <c r="AQ33" s="39"/>
      <c r="AR33" s="39"/>
      <c r="AS33" s="39"/>
    </row>
    <row r="34" spans="1:45" ht="42" customHeight="1" thickBot="1" x14ac:dyDescent="0.45">
      <c r="A34" s="39"/>
      <c r="B34" s="232"/>
      <c r="C34" s="233"/>
      <c r="D34" s="40" t="s">
        <v>29</v>
      </c>
      <c r="E34" s="227" t="s">
        <v>85</v>
      </c>
      <c r="F34" s="213"/>
      <c r="G34" s="214"/>
      <c r="H34" s="42">
        <v>3</v>
      </c>
      <c r="I34" s="72"/>
      <c r="J34" s="26"/>
      <c r="K34" s="26"/>
      <c r="L34" s="26"/>
      <c r="M34" s="69"/>
      <c r="N34" s="69"/>
      <c r="O34" s="69"/>
      <c r="P34" s="69"/>
      <c r="Q34" s="26"/>
      <c r="R34" s="26"/>
      <c r="S34" s="26"/>
      <c r="T34" s="26"/>
      <c r="U34" s="26"/>
      <c r="V34" s="26"/>
      <c r="W34" s="26"/>
      <c r="X34" s="26"/>
      <c r="Y34" s="26"/>
      <c r="Z34" s="26"/>
      <c r="AA34" s="26"/>
      <c r="AB34" s="26"/>
      <c r="AC34" s="26"/>
      <c r="AD34" s="26"/>
      <c r="AE34" s="34"/>
      <c r="AF34" s="26"/>
      <c r="AG34" s="71"/>
      <c r="AH34" s="47">
        <v>3</v>
      </c>
      <c r="AI34" s="213" t="s">
        <v>118</v>
      </c>
      <c r="AJ34" s="213"/>
      <c r="AK34" s="213"/>
      <c r="AL34" s="40" t="s">
        <v>37</v>
      </c>
      <c r="AM34" s="221"/>
      <c r="AN34" s="216"/>
      <c r="AO34" s="39"/>
      <c r="AP34" s="39"/>
      <c r="AQ34" s="39"/>
      <c r="AR34" s="39"/>
      <c r="AS34" s="39"/>
    </row>
    <row r="35" spans="1:45" ht="42" customHeight="1" thickTop="1" x14ac:dyDescent="0.4">
      <c r="A35" s="39"/>
      <c r="B35" s="232"/>
      <c r="C35" s="233"/>
      <c r="D35" s="40" t="s">
        <v>30</v>
      </c>
      <c r="E35" s="222"/>
      <c r="F35" s="222"/>
      <c r="G35" s="222"/>
      <c r="H35" s="73">
        <v>0</v>
      </c>
      <c r="I35" s="72"/>
      <c r="J35" s="26"/>
      <c r="K35" s="26"/>
      <c r="L35" s="26"/>
      <c r="M35" s="69"/>
      <c r="N35" s="69"/>
      <c r="O35" s="204"/>
      <c r="P35" s="204"/>
      <c r="Q35" s="26"/>
      <c r="R35" s="26"/>
      <c r="S35" s="26"/>
      <c r="T35" s="41"/>
      <c r="U35" s="26"/>
      <c r="V35" s="26"/>
      <c r="W35" s="26"/>
      <c r="X35" s="26"/>
      <c r="Y35" s="26"/>
      <c r="Z35" s="26"/>
      <c r="AA35" s="26"/>
      <c r="AB35" s="26"/>
      <c r="AC35" s="26"/>
      <c r="AD35" s="26"/>
      <c r="AE35" s="26"/>
      <c r="AF35" s="26"/>
      <c r="AG35" s="71"/>
      <c r="AH35" s="73">
        <v>0</v>
      </c>
      <c r="AI35" s="222"/>
      <c r="AJ35" s="222"/>
      <c r="AK35" s="222"/>
      <c r="AL35" s="40" t="s">
        <v>38</v>
      </c>
      <c r="AM35" s="221"/>
      <c r="AN35" s="216"/>
      <c r="AO35" s="39"/>
      <c r="AP35" s="39"/>
      <c r="AQ35" s="39"/>
      <c r="AR35" s="39"/>
      <c r="AS35" s="39"/>
    </row>
    <row r="36" spans="1:45" ht="21" customHeight="1" x14ac:dyDescent="0.4">
      <c r="A36" s="39"/>
      <c r="B36" s="39"/>
      <c r="C36" s="39"/>
      <c r="D36" s="26"/>
      <c r="E36" s="26"/>
      <c r="F36" s="26"/>
      <c r="G36" s="26"/>
      <c r="H36" s="26"/>
      <c r="I36" s="26"/>
      <c r="J36" s="26"/>
      <c r="K36" s="26"/>
      <c r="L36" s="26"/>
      <c r="M36" s="69"/>
      <c r="N36" s="69"/>
      <c r="O36" s="69"/>
      <c r="P36" s="69"/>
      <c r="Q36" s="26"/>
      <c r="R36" s="26"/>
      <c r="S36" s="26"/>
      <c r="T36" s="26"/>
      <c r="U36" s="26"/>
      <c r="V36" s="26"/>
      <c r="W36" s="26"/>
      <c r="X36" s="26"/>
      <c r="Y36" s="26"/>
      <c r="Z36" s="26"/>
      <c r="AA36" s="26"/>
      <c r="AB36" s="26"/>
      <c r="AC36" s="26"/>
      <c r="AD36" s="26"/>
      <c r="AE36" s="26"/>
      <c r="AF36" s="26"/>
      <c r="AG36" s="26"/>
      <c r="AH36" s="26"/>
      <c r="AI36" s="26"/>
      <c r="AJ36" s="26"/>
      <c r="AK36" s="26"/>
      <c r="AL36" s="26"/>
      <c r="AM36" s="26"/>
      <c r="AN36" s="39"/>
      <c r="AO36" s="39"/>
      <c r="AP36" s="39"/>
      <c r="AQ36" s="39"/>
      <c r="AR36" s="39"/>
      <c r="AS36" s="39"/>
    </row>
    <row r="37" spans="1:45" ht="21" customHeight="1" x14ac:dyDescent="0.4">
      <c r="A37" s="39"/>
      <c r="B37" s="39"/>
      <c r="C37" s="39"/>
      <c r="D37" s="26"/>
      <c r="E37" s="26"/>
      <c r="F37" s="26"/>
      <c r="G37" s="26"/>
      <c r="H37" s="26"/>
      <c r="I37" s="26"/>
      <c r="J37" s="26"/>
      <c r="K37" s="26"/>
      <c r="L37" s="26"/>
      <c r="M37" s="69"/>
      <c r="N37" s="69"/>
      <c r="O37" s="204"/>
      <c r="P37" s="204"/>
      <c r="Q37" s="26"/>
      <c r="R37" s="26"/>
      <c r="S37" s="26"/>
      <c r="T37" s="26"/>
      <c r="U37" s="26"/>
      <c r="V37" s="26"/>
      <c r="W37" s="26"/>
      <c r="X37" s="26"/>
      <c r="Y37" s="26"/>
      <c r="Z37" s="26"/>
      <c r="AA37" s="26"/>
      <c r="AB37" s="26"/>
      <c r="AC37" s="26"/>
      <c r="AD37" s="26"/>
      <c r="AE37" s="26"/>
      <c r="AF37" s="26"/>
      <c r="AG37" s="26"/>
      <c r="AH37" s="26"/>
      <c r="AI37" s="26"/>
      <c r="AJ37" s="26"/>
      <c r="AK37" s="26"/>
      <c r="AL37" s="26"/>
      <c r="AM37" s="26"/>
      <c r="AN37" s="39"/>
      <c r="AO37" s="39"/>
      <c r="AP37" s="39"/>
      <c r="AQ37" s="39"/>
      <c r="AR37" s="39"/>
      <c r="AS37" s="39"/>
    </row>
    <row r="38" spans="1:45" ht="21" customHeight="1" x14ac:dyDescent="0.4">
      <c r="A38" s="39"/>
      <c r="B38" s="39"/>
      <c r="C38" s="39"/>
      <c r="D38" s="26"/>
      <c r="E38" s="26"/>
      <c r="F38" s="26"/>
      <c r="G38" s="26"/>
      <c r="H38" s="26"/>
      <c r="I38" s="26"/>
      <c r="J38" s="26"/>
      <c r="K38" s="26"/>
      <c r="L38" s="26"/>
      <c r="M38" s="69"/>
      <c r="N38" s="69"/>
      <c r="O38" s="204"/>
      <c r="P38" s="204"/>
      <c r="Q38" s="26"/>
      <c r="R38" s="26"/>
      <c r="S38" s="26"/>
      <c r="T38" s="26"/>
      <c r="U38" s="26"/>
      <c r="V38" s="26"/>
      <c r="W38" s="26"/>
      <c r="X38" s="26"/>
      <c r="Y38" s="26"/>
      <c r="Z38" s="26"/>
      <c r="AA38" s="26"/>
      <c r="AB38" s="26"/>
      <c r="AC38" s="26"/>
      <c r="AD38" s="26"/>
      <c r="AE38" s="26"/>
      <c r="AF38" s="26"/>
      <c r="AG38" s="26"/>
      <c r="AH38" s="26"/>
      <c r="AI38" s="26"/>
      <c r="AJ38" s="26"/>
      <c r="AK38" s="26"/>
      <c r="AL38" s="26"/>
      <c r="AM38" s="26"/>
      <c r="AN38" s="39"/>
      <c r="AO38" s="39"/>
      <c r="AP38" s="39"/>
      <c r="AQ38" s="39"/>
      <c r="AR38" s="39"/>
      <c r="AS38" s="39"/>
    </row>
    <row r="39" spans="1:45" ht="21" customHeight="1" x14ac:dyDescent="0.4">
      <c r="A39" s="39"/>
      <c r="B39" s="237"/>
      <c r="C39" s="237"/>
      <c r="D39" s="237"/>
      <c r="E39" s="237"/>
      <c r="F39" s="237"/>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row>
    <row r="40" spans="1:45" ht="21" customHeight="1"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row>
    <row r="41" spans="1:45" ht="21" customHeight="1"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row>
    <row r="42" spans="1:45" ht="21" customHeight="1"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row>
    <row r="43" spans="1:45" ht="21" customHeight="1" x14ac:dyDescent="0.4">
      <c r="A43" s="39"/>
      <c r="B43" s="56" t="s">
        <v>41</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row>
    <row r="44" spans="1:45" ht="21" customHeight="1" x14ac:dyDescent="0.4">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row>
    <row r="45" spans="1:45"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row>
    <row r="46" spans="1:45"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row>
    <row r="47" spans="1:45" x14ac:dyDescent="0.4">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row>
    <row r="48" spans="1:45" x14ac:dyDescent="0.4">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row>
    <row r="49" spans="1:45" x14ac:dyDescent="0.4">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row>
  </sheetData>
  <sheetProtection password="CE2E" sheet="1" objects="1" scenarios="1" selectLockedCells="1"/>
  <mergeCells count="142">
    <mergeCell ref="F3:H3"/>
    <mergeCell ref="AH3:AJ3"/>
    <mergeCell ref="I5:K5"/>
    <mergeCell ref="AE5:AG5"/>
    <mergeCell ref="B6:C6"/>
    <mergeCell ref="E6:G6"/>
    <mergeCell ref="AI6:AK6"/>
    <mergeCell ref="AM6:AN6"/>
    <mergeCell ref="B7:C7"/>
    <mergeCell ref="E7:G7"/>
    <mergeCell ref="AI7:AK7"/>
    <mergeCell ref="AM7:AN7"/>
    <mergeCell ref="F8:G8"/>
    <mergeCell ref="H8:J8"/>
    <mergeCell ref="AF8:AH8"/>
    <mergeCell ref="AI8:AJ8"/>
    <mergeCell ref="F9:G9"/>
    <mergeCell ref="H9:J9"/>
    <mergeCell ref="O9:AA9"/>
    <mergeCell ref="AF9:AH9"/>
    <mergeCell ref="AI9:AJ9"/>
    <mergeCell ref="B10:C10"/>
    <mergeCell ref="E10:G10"/>
    <mergeCell ref="L10:N10"/>
    <mergeCell ref="AB10:AD10"/>
    <mergeCell ref="AI10:AK10"/>
    <mergeCell ref="AM10:AN10"/>
    <mergeCell ref="B11:C11"/>
    <mergeCell ref="E11:G11"/>
    <mergeCell ref="AI11:AK11"/>
    <mergeCell ref="AM11:AN11"/>
    <mergeCell ref="I12:J12"/>
    <mergeCell ref="K12:M12"/>
    <mergeCell ref="AC12:AE12"/>
    <mergeCell ref="AF12:AG12"/>
    <mergeCell ref="AI14:AK14"/>
    <mergeCell ref="AM14:AN14"/>
    <mergeCell ref="B15:C15"/>
    <mergeCell ref="E15:G15"/>
    <mergeCell ref="AI15:AK15"/>
    <mergeCell ref="AM15:AN15"/>
    <mergeCell ref="I13:J13"/>
    <mergeCell ref="K13:M13"/>
    <mergeCell ref="AC13:AE13"/>
    <mergeCell ref="AF13:AG13"/>
    <mergeCell ref="B14:C14"/>
    <mergeCell ref="E14:G14"/>
    <mergeCell ref="F16:G16"/>
    <mergeCell ref="H16:J16"/>
    <mergeCell ref="AF16:AH16"/>
    <mergeCell ref="AI16:AJ16"/>
    <mergeCell ref="F17:G17"/>
    <mergeCell ref="H17:J17"/>
    <mergeCell ref="O17:Q17"/>
    <mergeCell ref="Y17:AA17"/>
    <mergeCell ref="AF17:AH17"/>
    <mergeCell ref="AI17:AJ17"/>
    <mergeCell ref="B18:C18"/>
    <mergeCell ref="E18:G18"/>
    <mergeCell ref="S18:W18"/>
    <mergeCell ref="AI18:AK18"/>
    <mergeCell ref="AM18:AN18"/>
    <mergeCell ref="B19:C19"/>
    <mergeCell ref="E19:G19"/>
    <mergeCell ref="AI19:AK19"/>
    <mergeCell ref="AM19:AN19"/>
    <mergeCell ref="X20:X21"/>
    <mergeCell ref="Z20:AB20"/>
    <mergeCell ref="AC20:AD20"/>
    <mergeCell ref="L21:M21"/>
    <mergeCell ref="N21:P21"/>
    <mergeCell ref="Z21:AB21"/>
    <mergeCell ref="AC21:AD21"/>
    <mergeCell ref="L20:M20"/>
    <mergeCell ref="N20:P20"/>
    <mergeCell ref="R20:R21"/>
    <mergeCell ref="S20:S21"/>
    <mergeCell ref="U20:U21"/>
    <mergeCell ref="W20:W21"/>
    <mergeCell ref="B22:C22"/>
    <mergeCell ref="E22:G22"/>
    <mergeCell ref="AI22:AK22"/>
    <mergeCell ref="AM22:AN22"/>
    <mergeCell ref="B23:C23"/>
    <mergeCell ref="E23:G23"/>
    <mergeCell ref="R23:X23"/>
    <mergeCell ref="AI23:AK23"/>
    <mergeCell ref="AM23:AN23"/>
    <mergeCell ref="B26:C26"/>
    <mergeCell ref="E26:G26"/>
    <mergeCell ref="AI26:AK26"/>
    <mergeCell ref="AM26:AN26"/>
    <mergeCell ref="B27:C27"/>
    <mergeCell ref="E27:G27"/>
    <mergeCell ref="AI27:AK27"/>
    <mergeCell ref="AM27:AN27"/>
    <mergeCell ref="F24:G24"/>
    <mergeCell ref="H24:J24"/>
    <mergeCell ref="AF24:AH24"/>
    <mergeCell ref="AI24:AJ24"/>
    <mergeCell ref="F25:G25"/>
    <mergeCell ref="H25:J25"/>
    <mergeCell ref="AF25:AH25"/>
    <mergeCell ref="AI25:AJ25"/>
    <mergeCell ref="B30:C30"/>
    <mergeCell ref="E30:G30"/>
    <mergeCell ref="AI30:AK30"/>
    <mergeCell ref="AM30:AN30"/>
    <mergeCell ref="B31:C31"/>
    <mergeCell ref="E31:G31"/>
    <mergeCell ref="AI31:AK31"/>
    <mergeCell ref="AM31:AN31"/>
    <mergeCell ref="I28:J28"/>
    <mergeCell ref="K28:M28"/>
    <mergeCell ref="AC28:AE28"/>
    <mergeCell ref="AF28:AG28"/>
    <mergeCell ref="I29:J29"/>
    <mergeCell ref="K29:M29"/>
    <mergeCell ref="AC29:AE29"/>
    <mergeCell ref="AF29:AG29"/>
    <mergeCell ref="F32:G32"/>
    <mergeCell ref="H32:J32"/>
    <mergeCell ref="AF32:AH32"/>
    <mergeCell ref="AI32:AJ32"/>
    <mergeCell ref="F33:G33"/>
    <mergeCell ref="H33:J33"/>
    <mergeCell ref="O33:P33"/>
    <mergeCell ref="R33:X33"/>
    <mergeCell ref="AF33:AH33"/>
    <mergeCell ref="AI33:AJ33"/>
    <mergeCell ref="O37:P37"/>
    <mergeCell ref="O38:P38"/>
    <mergeCell ref="B39:F39"/>
    <mergeCell ref="B34:C34"/>
    <mergeCell ref="E34:G34"/>
    <mergeCell ref="AI34:AK34"/>
    <mergeCell ref="AM34:AN34"/>
    <mergeCell ref="B35:C35"/>
    <mergeCell ref="E35:G35"/>
    <mergeCell ref="O35:P35"/>
    <mergeCell ref="AI35:AK35"/>
    <mergeCell ref="AM35:AN35"/>
  </mergeCells>
  <conditionalFormatting sqref="H6:H7">
    <cfRule type="colorScale" priority="32">
      <colorScale>
        <cfvo type="min"/>
        <cfvo type="max"/>
        <color rgb="FF0000FF"/>
        <color rgb="FFFF0000"/>
      </colorScale>
    </cfRule>
  </conditionalFormatting>
  <conditionalFormatting sqref="H10:H11">
    <cfRule type="colorScale" priority="31">
      <colorScale>
        <cfvo type="min"/>
        <cfvo type="max"/>
        <color rgb="FF0000FF"/>
        <color rgb="FFFF0000"/>
      </colorScale>
    </cfRule>
  </conditionalFormatting>
  <conditionalFormatting sqref="K8:K9">
    <cfRule type="colorScale" priority="30">
      <colorScale>
        <cfvo type="min"/>
        <cfvo type="max"/>
        <color rgb="FF0000FF"/>
        <color rgb="FFFF0000"/>
      </colorScale>
    </cfRule>
  </conditionalFormatting>
  <conditionalFormatting sqref="N12:N13">
    <cfRule type="colorScale" priority="29">
      <colorScale>
        <cfvo type="min"/>
        <cfvo type="max"/>
        <color rgb="FF0000FF"/>
        <color rgb="FFFF0000"/>
      </colorScale>
    </cfRule>
  </conditionalFormatting>
  <conditionalFormatting sqref="K16:K17">
    <cfRule type="colorScale" priority="28">
      <colorScale>
        <cfvo type="min"/>
        <cfvo type="max"/>
        <color rgb="FF0000FF"/>
        <color rgb="FFFF0000"/>
      </colorScale>
    </cfRule>
  </conditionalFormatting>
  <conditionalFormatting sqref="H14:H15">
    <cfRule type="colorScale" priority="27">
      <colorScale>
        <cfvo type="min"/>
        <cfvo type="max"/>
        <color rgb="FF0000FF"/>
        <color rgb="FFFF0000"/>
      </colorScale>
    </cfRule>
  </conditionalFormatting>
  <conditionalFormatting sqref="H18:H19">
    <cfRule type="colorScale" priority="26">
      <colorScale>
        <cfvo type="min"/>
        <cfvo type="max"/>
        <color rgb="FF0000FF"/>
        <color rgb="FFFF0000"/>
      </colorScale>
    </cfRule>
  </conditionalFormatting>
  <conditionalFormatting sqref="Q20:Q21">
    <cfRule type="colorScale" priority="25">
      <colorScale>
        <cfvo type="min"/>
        <cfvo type="max"/>
        <color rgb="FF0000FF"/>
        <color rgb="FFFF0000"/>
      </colorScale>
    </cfRule>
  </conditionalFormatting>
  <conditionalFormatting sqref="W20">
    <cfRule type="colorScale" priority="24">
      <colorScale>
        <cfvo type="min"/>
        <cfvo type="max"/>
        <color rgb="FF0000FF"/>
        <color rgb="FFFF0000"/>
      </colorScale>
    </cfRule>
  </conditionalFormatting>
  <conditionalFormatting sqref="Y20:Y21">
    <cfRule type="colorScale" priority="23">
      <colorScale>
        <cfvo type="min"/>
        <cfvo type="max"/>
        <color rgb="FF0000FF"/>
        <color rgb="FFFF0000"/>
      </colorScale>
    </cfRule>
  </conditionalFormatting>
  <conditionalFormatting sqref="AB12:AB13">
    <cfRule type="colorScale" priority="22">
      <colorScale>
        <cfvo type="min"/>
        <cfvo type="max"/>
        <color rgb="FF0000FF"/>
        <color rgb="FFFF0000"/>
      </colorScale>
    </cfRule>
  </conditionalFormatting>
  <conditionalFormatting sqref="AB28:AB29">
    <cfRule type="colorScale" priority="21">
      <colorScale>
        <cfvo type="min"/>
        <cfvo type="max"/>
        <color rgb="FF0000FF"/>
        <color rgb="FFFF0000"/>
      </colorScale>
    </cfRule>
  </conditionalFormatting>
  <conditionalFormatting sqref="S20:S21 W20:W21">
    <cfRule type="colorScale" priority="20">
      <colorScale>
        <cfvo type="min"/>
        <cfvo type="max"/>
        <color rgb="FF0000FF"/>
        <color rgb="FFFF0000"/>
      </colorScale>
    </cfRule>
  </conditionalFormatting>
  <conditionalFormatting sqref="H22:H23">
    <cfRule type="colorScale" priority="19">
      <colorScale>
        <cfvo type="min"/>
        <cfvo type="max"/>
        <color rgb="FF0000FF"/>
        <color rgb="FFFF0000"/>
      </colorScale>
    </cfRule>
  </conditionalFormatting>
  <conditionalFormatting sqref="H26:H27">
    <cfRule type="colorScale" priority="18">
      <colorScale>
        <cfvo type="min"/>
        <cfvo type="max"/>
        <color rgb="FF0000FF"/>
        <color rgb="FFFF0000"/>
      </colorScale>
    </cfRule>
  </conditionalFormatting>
  <conditionalFormatting sqref="K24:K25">
    <cfRule type="colorScale" priority="17">
      <colorScale>
        <cfvo type="min"/>
        <cfvo type="max"/>
        <color rgb="FF0000FF"/>
        <color rgb="FFFF0000"/>
      </colorScale>
    </cfRule>
  </conditionalFormatting>
  <conditionalFormatting sqref="N28:N29">
    <cfRule type="colorScale" priority="16">
      <colorScale>
        <cfvo type="min"/>
        <cfvo type="max"/>
        <color rgb="FF0000FF"/>
        <color rgb="FFFF0000"/>
      </colorScale>
    </cfRule>
  </conditionalFormatting>
  <conditionalFormatting sqref="K32:K33">
    <cfRule type="colorScale" priority="15">
      <colorScale>
        <cfvo type="min"/>
        <cfvo type="max"/>
        <color rgb="FF0000FF"/>
        <color rgb="FFFF0000"/>
      </colorScale>
    </cfRule>
  </conditionalFormatting>
  <conditionalFormatting sqref="H30:H31">
    <cfRule type="colorScale" priority="14">
      <colorScale>
        <cfvo type="min"/>
        <cfvo type="max"/>
        <color rgb="FF0000FF"/>
        <color rgb="FFFF0000"/>
      </colorScale>
    </cfRule>
  </conditionalFormatting>
  <conditionalFormatting sqref="H34:H35">
    <cfRule type="colorScale" priority="13">
      <colorScale>
        <cfvo type="min"/>
        <cfvo type="max"/>
        <color rgb="FF0000FF"/>
        <color rgb="FFFF0000"/>
      </colorScale>
    </cfRule>
  </conditionalFormatting>
  <conditionalFormatting sqref="AE8:AE9">
    <cfRule type="colorScale" priority="12">
      <colorScale>
        <cfvo type="min"/>
        <cfvo type="max"/>
        <color rgb="FF0000FF"/>
        <color rgb="FFFF0000"/>
      </colorScale>
    </cfRule>
  </conditionalFormatting>
  <conditionalFormatting sqref="AH6:AH7">
    <cfRule type="colorScale" priority="11">
      <colorScale>
        <cfvo type="min"/>
        <cfvo type="max"/>
        <color rgb="FF0000FF"/>
        <color rgb="FFFF0000"/>
      </colorScale>
    </cfRule>
  </conditionalFormatting>
  <conditionalFormatting sqref="AH10:AH11">
    <cfRule type="colorScale" priority="10">
      <colorScale>
        <cfvo type="min"/>
        <cfvo type="max"/>
        <color rgb="FF0000FF"/>
        <color rgb="FFFF0000"/>
      </colorScale>
    </cfRule>
  </conditionalFormatting>
  <conditionalFormatting sqref="AE16:AE17">
    <cfRule type="colorScale" priority="9">
      <colorScale>
        <cfvo type="min"/>
        <cfvo type="max"/>
        <color rgb="FF0000FF"/>
        <color rgb="FFFF0000"/>
      </colorScale>
    </cfRule>
  </conditionalFormatting>
  <conditionalFormatting sqref="AH14:AH15">
    <cfRule type="colorScale" priority="8">
      <colorScale>
        <cfvo type="min"/>
        <cfvo type="max"/>
        <color rgb="FF0000FF"/>
        <color rgb="FFFF0000"/>
      </colorScale>
    </cfRule>
  </conditionalFormatting>
  <conditionalFormatting sqref="AH18:AH19">
    <cfRule type="colorScale" priority="7">
      <colorScale>
        <cfvo type="min"/>
        <cfvo type="max"/>
        <color rgb="FF0000FF"/>
        <color rgb="FFFF0000"/>
      </colorScale>
    </cfRule>
  </conditionalFormatting>
  <conditionalFormatting sqref="AE24:AE25">
    <cfRule type="colorScale" priority="6">
      <colorScale>
        <cfvo type="min"/>
        <cfvo type="max"/>
        <color rgb="FF0000FF"/>
        <color rgb="FFFF0000"/>
      </colorScale>
    </cfRule>
  </conditionalFormatting>
  <conditionalFormatting sqref="AH22:AH23">
    <cfRule type="colorScale" priority="5">
      <colorScale>
        <cfvo type="min"/>
        <cfvo type="max"/>
        <color rgb="FF0000FF"/>
        <color rgb="FFFF0000"/>
      </colorScale>
    </cfRule>
  </conditionalFormatting>
  <conditionalFormatting sqref="AH26:AH27">
    <cfRule type="colorScale" priority="4">
      <colorScale>
        <cfvo type="min"/>
        <cfvo type="max"/>
        <color rgb="FF0000FF"/>
        <color rgb="FFFF0000"/>
      </colorScale>
    </cfRule>
  </conditionalFormatting>
  <conditionalFormatting sqref="AE32:AE33">
    <cfRule type="colorScale" priority="3">
      <colorScale>
        <cfvo type="min"/>
        <cfvo type="max"/>
        <color rgb="FF0000FF"/>
        <color rgb="FFFF0000"/>
      </colorScale>
    </cfRule>
  </conditionalFormatting>
  <conditionalFormatting sqref="AH34:AH35">
    <cfRule type="colorScale" priority="2">
      <colorScale>
        <cfvo type="min"/>
        <cfvo type="max"/>
        <color rgb="FF0000FF"/>
        <color rgb="FFFF0000"/>
      </colorScale>
    </cfRule>
  </conditionalFormatting>
  <conditionalFormatting sqref="AH30:AH31">
    <cfRule type="colorScale" priority="1">
      <colorScale>
        <cfvo type="min"/>
        <cfvo type="max"/>
        <color rgb="FF0000FF"/>
        <color rgb="FFFF0000"/>
      </colorScale>
    </cfRule>
  </conditionalFormatting>
  <printOptions horizontalCentered="1" verticalCentered="1"/>
  <pageMargins left="0.59055118110236227" right="0.59055118110236227" top="0.55118110236220474" bottom="0.55118110236220474" header="0.39370078740157483" footer="0.3937007874015748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Личка, группы</vt:lpstr>
      <vt:lpstr>Личка, сетка</vt:lpstr>
      <vt:lpstr>Команды</vt:lpstr>
      <vt:lpstr>Команды!Область_печати</vt:lpstr>
      <vt:lpstr>'Личка, группы'!Область_печати</vt:lpstr>
    </vt:vector>
  </TitlesOfParts>
  <Company>viogem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faqa</cp:lastModifiedBy>
  <cp:lastPrinted>2014-07-06T09:01:32Z</cp:lastPrinted>
  <dcterms:created xsi:type="dcterms:W3CDTF">2013-12-02T08:20:52Z</dcterms:created>
  <dcterms:modified xsi:type="dcterms:W3CDTF">2017-10-30T17:56:05Z</dcterms:modified>
</cp:coreProperties>
</file>